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3256" windowHeight="13176" tabRatio="934" activeTab="2"/>
  </bookViews>
  <sheets>
    <sheet name="REKAPITULACIJA" sheetId="1" r:id="rId1"/>
    <sheet name="Mapa 3_1_razsvetljava in moč" sheetId="2" r:id="rId2"/>
    <sheet name="Mapa 3_2 tehnična zaščita " sheetId="3" r:id="rId3"/>
    <sheet name="ZU, NN, TK" sheetId="4" r:id="rId4"/>
  </sheets>
  <definedNames>
    <definedName name="_xlnm.Print_Area" localSheetId="1">'Mapa 3_1_razsvetljava in moč'!$A$1:$F$398</definedName>
    <definedName name="_xlnm.Print_Area" localSheetId="0">'REKAPITULACIJA'!$A$1:$F$18</definedName>
    <definedName name="_xlnm.Print_Area" localSheetId="3">'ZU, NN, TK'!$A$1:$F$107</definedName>
    <definedName name="_xlnm.Print_Titles" localSheetId="1">'Mapa 3_1_razsvetljava in moč'!$1:$4</definedName>
    <definedName name="_xlnm.Print_Titles" localSheetId="2">'Mapa 3_2 tehnična zaščita '!$1:$4</definedName>
    <definedName name="_xlnm.Print_Titles" localSheetId="0">'REKAPITULACIJA'!$1:$1</definedName>
    <definedName name="_xlnm.Print_Titles" localSheetId="3">'ZU, NN, TK'!$1:$4</definedName>
  </definedNames>
  <calcPr fullCalcOnLoad="1"/>
</workbook>
</file>

<file path=xl/sharedStrings.xml><?xml version="1.0" encoding="utf-8"?>
<sst xmlns="http://schemas.openxmlformats.org/spreadsheetml/2006/main" count="706" uniqueCount="317">
  <si>
    <t>Aktivna oprema ni predmet razpisa in jo naroči Investitor ločeno</t>
  </si>
  <si>
    <t xml:space="preserve">                                                                                                                                                                                  POSTAVKA</t>
  </si>
  <si>
    <t>ENOTA</t>
  </si>
  <si>
    <t>KOLIČINA</t>
  </si>
  <si>
    <t>CENA</t>
  </si>
  <si>
    <t>ZNESEK</t>
  </si>
  <si>
    <t>POPIS MATERIALA IN DEL-ELEKTRIČNE INŠTALACIJE IN ELEKTRIČNA OPREMA</t>
  </si>
  <si>
    <t/>
  </si>
  <si>
    <t>SPLOŠNO:</t>
  </si>
  <si>
    <t>-</t>
  </si>
  <si>
    <t xml:space="preserve">V ceno po enoti mere je zajeta dobava in montaža materiala ter opreme </t>
  </si>
  <si>
    <t>Vsa oprema in material se mora dobaviti z vsemi ustreznimi certifikati, atesti,</t>
  </si>
  <si>
    <t>garancijami, navodili za obratovanje, vzdrževanje, posluževanje in servisiranje.</t>
  </si>
  <si>
    <t>(v skladu z veljavno zakonodajo in zahtevami naročnika)</t>
  </si>
  <si>
    <t xml:space="preserve"> </t>
  </si>
  <si>
    <t>Pri opremi in materialu je potrebno upoštevati stroške meritev, preiskusa in zagona,</t>
  </si>
  <si>
    <t>vključno s pridobitvijo ustreznih certifikatov in potrdil s strani pooblaščenih institucij.</t>
  </si>
  <si>
    <t>Pri izvedbi je potrebno upoštevati stroške vseh pripravljalnih in zaključnih del</t>
  </si>
  <si>
    <t>skladiščne, zavarovalne in ostale splošne stroške.</t>
  </si>
  <si>
    <t>kom</t>
  </si>
  <si>
    <t>- navadno</t>
  </si>
  <si>
    <t>m</t>
  </si>
  <si>
    <t>- NYM-J 3x1,5mm2</t>
  </si>
  <si>
    <t>kpl</t>
  </si>
  <si>
    <t>2. INŠTALACIJA ZA MOČNOSTNI DEL</t>
  </si>
  <si>
    <t>Izvedba el. priključkov na posamezno opremo:</t>
  </si>
  <si>
    <t>kos</t>
  </si>
  <si>
    <t>SKUPNI ZNESEK-ELEKTRIČNE INŠTALACIJE IN ELEKTRIČNA OPREMA</t>
  </si>
  <si>
    <t>1. RAZSVETLJAVA</t>
  </si>
  <si>
    <t>SKUPAJ BREZ DDV (EUR):</t>
  </si>
  <si>
    <t>SKUPAJ Z DDV (EUR):</t>
  </si>
  <si>
    <t>(vključno z usklajevanjem z ostalimi izvajalci na objektu), ažurno evidentiranje eventuelnih za</t>
  </si>
  <si>
    <t>izdelavo PID dokumentacije ter vse transportne, skladiščne, zavarovalne in ostale splošne stroške.</t>
  </si>
  <si>
    <t>Vodnik položen delno v kab. kanalizacijo, delno pa v izol. cev z opozorilnim trakom</t>
  </si>
  <si>
    <t>- na tehnološko opremo</t>
  </si>
  <si>
    <t xml:space="preserve"> Vodniki položeni delno p/o in uvlečeni v izol. cevi, delno pa n/o v perforiranih kabelskih policah in instalacijskih kanalih ali pritrjeni z OG distančniki, komplet z instalacijskim materialom in priborom</t>
  </si>
  <si>
    <t>Vtičnica 16 A, 400 V, siluminska, IP44,  za n/o montažo, z napisno ploščico za vpis tokokroga in naknadno vpisanim tokokrogom</t>
  </si>
  <si>
    <t>Stalni priključek, petpolni za p/o montažo 16A, 400V</t>
  </si>
  <si>
    <t xml:space="preserve">  </t>
  </si>
  <si>
    <t>Vodnik položen p/o v izol. ceveh, kabelskih policah in kabelski kanalizaciji:</t>
  </si>
  <si>
    <t>- zbiralka Cu 30x5 mm</t>
  </si>
  <si>
    <t>- drobni material in pribor</t>
  </si>
  <si>
    <t>Izdelava stika na zaščitno zbiralko v električnem razdelilcu s kabelskim čevljem in vijakom</t>
  </si>
  <si>
    <t>Izdelava stika na zaščitno zbiralko v omarici šibkega toka s kabelskim čevljem in vijakom</t>
  </si>
  <si>
    <t>Izdelava stika premostitve med kovinskimi masami  z vodnikom NYY-J 16 mm2, l=0,5 m</t>
  </si>
  <si>
    <t>STIKALNI BLOKI:</t>
  </si>
  <si>
    <t>Pri izdelavi ponudbe je potrebno pri vsakem razdelilniku upoštevati poleg navedenega tudi:</t>
  </si>
  <si>
    <t>Izdelavo napisnih ploščic za označevanje elementov</t>
  </si>
  <si>
    <t>OPOMBA:(samolepilne nalepke ne veljajo kot označbe)</t>
  </si>
  <si>
    <t>izdelavo vseh kabelskih označb</t>
  </si>
  <si>
    <t>kabelske uvodnice,</t>
  </si>
  <si>
    <t>zatesnjevanje kabelskih uvodnic,</t>
  </si>
  <si>
    <t>zbiralke</t>
  </si>
  <si>
    <t>podporne izolatorje</t>
  </si>
  <si>
    <t>zaščitne prekrivne plošče za preprečitev dotika</t>
  </si>
  <si>
    <t>ves vezni material</t>
  </si>
  <si>
    <t>POK korita za polaganje kablov</t>
  </si>
  <si>
    <t>ves pritrdilni in drobni montažni material</t>
  </si>
  <si>
    <t>vse označbe stikalnega bloka izvesti v skladu z veljavnimi predpisi,atesti</t>
  </si>
  <si>
    <t>puščanje prostora za dodatno namestitev opreme</t>
  </si>
  <si>
    <t>namečanje enopolnih shem v stikalne bloke</t>
  </si>
  <si>
    <t>namestitev ročk za izvlačenje varovalk</t>
  </si>
  <si>
    <t>namestitev žepov za nemestitev shem</t>
  </si>
  <si>
    <t>priklop in testiranje kablov</t>
  </si>
  <si>
    <t>vse potrebne meritve in preiskuse , spuščanje v pogon</t>
  </si>
  <si>
    <t>tipska ključavnica enaka za vse stikalne bloke</t>
  </si>
  <si>
    <t>z paneli za namestitev opreme,</t>
  </si>
  <si>
    <t>z vgrajeno opremo:</t>
  </si>
  <si>
    <t>Cu zbiralke, kabelske uvodnice, označevalni elementi opreme, drobni,vezni in montažni material</t>
  </si>
  <si>
    <t>Izolacijska cev za montažo v armirani beton za montažo kablov:</t>
  </si>
  <si>
    <t>Kabelske sponke</t>
  </si>
  <si>
    <t xml:space="preserve">Krmilni rele 230V </t>
  </si>
  <si>
    <t>Instalacijski odklopnik 1P; 10-16A-C</t>
  </si>
  <si>
    <t>Prenapetostni odvodnik razred  C</t>
  </si>
  <si>
    <t>gasilna ampula Bonpet -montaža v razdelilec</t>
  </si>
  <si>
    <t xml:space="preserve">- PK 50 </t>
  </si>
  <si>
    <t>MOČ IN RAZSVETLJAVA</t>
  </si>
  <si>
    <t>TEHNIČNA ZAŠČITA</t>
  </si>
  <si>
    <t>¸¸</t>
  </si>
  <si>
    <t>DDV (22%)</t>
  </si>
  <si>
    <t>Meritve strelovodne napeljave z izdajo poročila in merilnih protokolov</t>
  </si>
  <si>
    <t>Križna sponka 58x58  z antikorozijsko zaščito z "Dekordal" trakom</t>
  </si>
  <si>
    <t>m3</t>
  </si>
  <si>
    <t>- na štedilnik</t>
  </si>
  <si>
    <t>- tipsko ohišje PL-1 "prebil" za n/o montažo</t>
  </si>
  <si>
    <t>Drobni material in pribor 5%</t>
  </si>
  <si>
    <t>Električne meritve, atesti, izjave, komplet protokol</t>
  </si>
  <si>
    <t>Dobava in vgradnja materiala za tesnenje prehodov med požarnima sektorjema, komplet s potrebnim materialom in deli (požarno odporni kit, vrečke, inštalacijske cevi in kanali, barvanje in obrizg kablov s požarno zaščitno snovjo) v skladu s ŠPV</t>
  </si>
  <si>
    <t>Perforirana kabelska polica hladno c. s pokrovom, spojkami za natikanje, konzolami za montažo na zid ali strop, vijaki in maticami</t>
  </si>
  <si>
    <t>Izolacijska cev fi-16-36 mm, položena p/o v armiranem betonu, suhomontažnih stenah, komplet z instalacijskim priborom</t>
  </si>
  <si>
    <t xml:space="preserve">s pom. deli in drobnim materialom (rezanje, dolbljenje, kronsko vrtanje izdelava utorov z udarnim kladivom v stene obstoječega objekta in novo gradnje, preboji sten in plošč vključeni v ceni) </t>
  </si>
  <si>
    <t xml:space="preserve">s pom. deli in drobnim materialom (rezanje, dolbljenje, kronsko vrtanje izdelava utorov z udarnim kladivom v stene, preboji sten in plošč vključeni v ceni) </t>
  </si>
  <si>
    <t>SKUPNI ZNESEK-ELEKTRIČNE INŠTALACIJE IN ELEKTRIČNA OPREMA-TEHNIČNA ZAŠČITA</t>
  </si>
  <si>
    <t>Konstrukcijsko železo raznih profilov za izdelavo držal, nosilcev in mask</t>
  </si>
  <si>
    <t>kg</t>
  </si>
  <si>
    <t>1.</t>
  </si>
  <si>
    <t xml:space="preserve">REKAPITULACIJA </t>
  </si>
  <si>
    <t>PROTIVLOMNI SISTEM</t>
  </si>
  <si>
    <t>Zaključni kabel z LC/PC konektorjem SM</t>
  </si>
  <si>
    <t>Varjenje zaključnega kabla na optični kabel</t>
  </si>
  <si>
    <t>- PK 400</t>
  </si>
  <si>
    <t xml:space="preserve">Meritev optične povezave - OTDR </t>
  </si>
  <si>
    <t>POPIS MATERIALA IN DEL-ELEKTRIČNE INŠTALACIJE IN ELEKTRIČNA OPREMA-TEHNIČNA ZAČITA</t>
  </si>
  <si>
    <t>Izolacijska cev gibljiva fi-16 mm</t>
  </si>
  <si>
    <t>Omarica z zbiralko za glavno izenačitev potenc. GIP 1 po opisu:</t>
  </si>
  <si>
    <t>Izdelava stikov na kovinske podboje, kovinske ograje,  vent. kanale, kabelske police, konstrukcijo spuščenega stropa in tehnološko opremo s kab. čevljem in vijakom</t>
  </si>
  <si>
    <t>Parapetni kanal 170x72; bel kovinski tri-prekatni s kov. pokrovom, pregrado, koleni, koti (zunanje, notranje), T komadom, spojkami in priborom za montažo-kot npr. ELBA</t>
  </si>
  <si>
    <t>1</t>
  </si>
  <si>
    <t>%</t>
  </si>
  <si>
    <t>Meritve UTP CAT6 instalacije</t>
  </si>
  <si>
    <t>Izdelava telefonskega priključka na alarmno, na Wi-fi točke</t>
  </si>
  <si>
    <t>3. INŠTALACIJA ZA IZENAČITEV POTENCIALOV</t>
  </si>
  <si>
    <t>5. STRELOVODNA INŠTALACIJA</t>
  </si>
  <si>
    <t>Telefonski priključek  skupaj z vtičnico za modemsko povezavo</t>
  </si>
  <si>
    <t xml:space="preserve">s pom. deli in drobnim materialom (rezanje, dolbljenje, kronsko vrtanje izdelava utorov z udarnim kladivom v stene objekta, preboji sten in plošč vključeni v ceni) </t>
  </si>
  <si>
    <t>Izolacijske cevi ognjeodporne položene v lesen strop ali steno, komplet z instalacijskim priborom</t>
  </si>
  <si>
    <t>- na SOS</t>
  </si>
  <si>
    <t>- na KO</t>
  </si>
  <si>
    <t>- na termostate</t>
  </si>
  <si>
    <t>Izdelava kabelske spojke na obstoječem TK omrežju z KS TOSM 72 f.</t>
  </si>
  <si>
    <t>SKUPNI ZNESEK-ELEKTRIČNE INŠTALACIJE IN ELEKTRIČNA OPREMA-ZUNANJA UREDITEV, NN in TK PRIKLJUČEK</t>
  </si>
  <si>
    <t>Vris nove kabelske kanalizacije v podzemni kataster s strani geodeta (geodetski posnetek)</t>
  </si>
  <si>
    <t>PMO</t>
  </si>
  <si>
    <t>- v. sponke, ožičenje, drobni montažni material in pribor ter enopolna shema dejanskega stanja in napisne ploščice</t>
  </si>
  <si>
    <t>cca</t>
  </si>
  <si>
    <t>Indetifikacija in zakoličba obstoječe tangirane infrastrukture po situaciji</t>
  </si>
  <si>
    <t>Zakoličevanje trase NN in TK vodov, skupaj z geodetskim posnetkom izvedenega stanja za potrebe PID projektne dokumentacije</t>
  </si>
  <si>
    <t xml:space="preserve">Izkop jarka v zemlji 4 in 5 (70/30 %)  ktg. (dim. 0,4 x 0,8 m), s pravilnim odsekovanjem stranic in dna izkopa ter odlaganje ob rob izkopa (obračun v raščenem stanju) ter zasutje z utrjevanjem ter skupaj z ustrezno sanacijo tangiranih površin v prvotno stanje - za polaganje kanalizacije </t>
  </si>
  <si>
    <t>Dobava in montaža PE kanalizacije:</t>
  </si>
  <si>
    <t xml:space="preserve">-1xPE 110 mm </t>
  </si>
  <si>
    <t>Dobava in položitev opozorilnega
traku nad kablom oz. kabelsko kanalizacijo</t>
  </si>
  <si>
    <t>m1</t>
  </si>
  <si>
    <t>Zasip jarkov z zemljo iz izkopa v plasteh po 20 cm z nabijanjem (obračun v zbitem stanju).</t>
  </si>
  <si>
    <t>Odvoz odvečne zemlje na stalno
deponijo, skupaj z nakladanjem in zvračanjem ter stroški deponije (obračun v raščenem stanju)</t>
  </si>
  <si>
    <t>Drobni material in pribor</t>
  </si>
  <si>
    <t>1. ZUNANJA UREDITEV, NN in TK PRIKLJUČEK. ZUNANJA RAZSVETLJAVA</t>
  </si>
  <si>
    <t>Svetilke komplet po opisu:</t>
  </si>
  <si>
    <t>Izdelava posteljice za kabelsko kanalizacijo 0,2x0,4m z s finim peskom 0-4mm z utrjevanjem</t>
  </si>
  <si>
    <t>2. GRADB. DELA - električne inštalacije</t>
  </si>
  <si>
    <t>ZUNANJA UREDITEV, NN in TK PRIKLJUČEK. ZUNANJA RAZSVETLJAVA</t>
  </si>
  <si>
    <t>VIDEONADZORNI SISTEM</t>
  </si>
  <si>
    <t>Switch PoE - 8 portni</t>
  </si>
  <si>
    <t>Zagon sistema in integracija v zahtevane enote za kontrolo Investitorju</t>
  </si>
  <si>
    <t>VIDEO IP DOMOFON</t>
  </si>
  <si>
    <t>- NYM-J 5x1,5 mm2</t>
  </si>
  <si>
    <t>- fi-16-32mm</t>
  </si>
  <si>
    <t>- I.C. fi-16-50mm</t>
  </si>
  <si>
    <t>Vtičnica 16 A, 250 V, IP44, za p/o montažo po izboru arhitekta, z napisno ploščico za vpis tokokroga in naknadno vpisanim tokokrogom</t>
  </si>
  <si>
    <t>- na tipala, termostate in PEM ter črpalke</t>
  </si>
  <si>
    <t>- na konvektorje</t>
  </si>
  <si>
    <t>- na napo</t>
  </si>
  <si>
    <t>- na električno polnilnico</t>
  </si>
  <si>
    <t>OPOMBA:POTREBNA JE VGRADNJA GLOBOKIH DOZ 5 CM ZARADI MOREBETNE KASNEJEŠE NADGRADNJE V PAMETNO STAVBO. V LESENE PREDELE OBJEKTA JE POTREBNO VGRADITI OGNJEODPORNE CEVI</t>
  </si>
  <si>
    <t>Izkop gradbene jame za postavitev kabelskega jaška-Električna vozila ter dobava jaška z LŽ pokrovom dim fi 0,4m h=0,8m komplet z odvozom odvečnega materiala na ustrezno deponijo in izdelava posteljice z AB za postavitev kabelskega jaška</t>
  </si>
  <si>
    <t>Izkop gradbene jame in postavitev temelja svetilke za drog 4 m dim fi.50cm  in globine 100cm dobava betonske cevi komplet z uvodnimi stigma cevmi in sidernimi vijaki iz zalitje z betonom C25/30</t>
  </si>
  <si>
    <t>Valjanec Inoc 30x3,5 mm  položen v skupni jarek s kablom (zunanja razsvetljava+dovodni NN kablovod)</t>
  </si>
  <si>
    <t xml:space="preserve">Izvedba ozemljitve za svetilke zunanje razsvetljave , komplet z zašito
</t>
  </si>
  <si>
    <t xml:space="preserve">-PE 80 mm </t>
  </si>
  <si>
    <t>Priprava in izdelava preboja za NN in TK omrežje v objekt s cevmi 4x PE 80 mm in 1x110 mm, komplet z ustreznim tesnenjem-hidroizolacijo ter vdorom vode po samih ceveh po končanem polaganju kablovodov</t>
  </si>
  <si>
    <t>- NYY-J 3x2,5 mm2</t>
  </si>
  <si>
    <t>-TOSM3 1x12´zemeljski iz KO do obstoječega TELEKOM omrežja,
(točen tip kabla določi Telekom Slovenije)</t>
  </si>
  <si>
    <t>Razširitveni modul EP 508, 8 alarmih vhodov + sabotaža, 3 izhodi (2 el. in  1 rele).</t>
  </si>
  <si>
    <t>GSM modul IMG/500 za prenos podatkov preko GSM/UMTS omrežja, posredovanje dogodkov o alarmih, SMS alarmiranje, zvočno sporočilo (samo z vokalnim modulom SV500N)
OPOMBA: Modul je prilagojen za vgradnjo v vlomne centrale MP500/4-N, MP500/8 in MP500/16! 
(NI ZA MP500/4 !)</t>
  </si>
  <si>
    <t>Akumulator 12V/7Ah</t>
  </si>
  <si>
    <t>Javljalnik kot npr. DT15, napajanje 12Vdc, dvojna tehnologija I.R.P ter mikrovalovni na frekvenci 10,5Ghz, domet 15m, del. tem. -10°C/+55°C, dim.:107x61,5x43,5mm, IR pokritost: 90°, MW pokritost: horizontalno 90° - vertikalno 36°</t>
  </si>
  <si>
    <t>Nosilec za javljalnik IR 15 za javljalnik , kot nastavljanja 90° horizontalno/vertikalno</t>
  </si>
  <si>
    <t xml:space="preserve">Baterija 12V 2Ah za montažo v sireno </t>
  </si>
  <si>
    <t>Kabel uvlečen v instalacijsko cev al PN cev</t>
  </si>
  <si>
    <t>Programiranje naprave, priklop, zagon in preizkus sistema, ocena</t>
  </si>
  <si>
    <t>Video domofon DoorBird notranja enota - vgradni
DoorBird IP video door station D2101KV</t>
  </si>
  <si>
    <t>Ognjevarni požarni kabel E60 3x2,5 mm za sirene  (kabel se položi tudi za morebitno prihodnjo nadgradnjo v samostojni protipožarno javljanje)</t>
  </si>
  <si>
    <t>Notranja sirena</t>
  </si>
  <si>
    <t>Javljalnik optični protipožarni</t>
  </si>
  <si>
    <t>PROTIVLOMNI SISTEM, VIDEONADZORNI SISTEM in 
DOMOFONSKI KLICNI SISTEM</t>
  </si>
  <si>
    <r>
      <t>- OMARICA NN TIPSKA PROSTOSTOJEČA skladna z soglasjem za priključitev ter zahtevami Arhitekta</t>
    </r>
    <r>
      <rPr>
        <sz val="9"/>
        <rFont val="Calibri"/>
        <family val="2"/>
      </rPr>
      <t xml:space="preserve"> z vsem veznim montažnim materialom odcepi,  elementi kabelskimi glavami… za priklop omara kot. tremi cevmmi stigma fi.110mm, komplet t betonskim temeljem in pomožnimi deli za postavitev omarice</t>
    </r>
  </si>
  <si>
    <r>
      <t xml:space="preserve">V merilnem delu omare bo vgrajeno: 
- 1 x števčna plošča, 
- 1 x števec delovne energije (direktni trifazni števec za novogradnjo po soglasju za priključitev)
V priključni del omare: 
- 2 x stikalno varovalčna letev velikosti HVL00,
- talilni vložki 3x35A
- talilni vložki 3x100A
- prenapetosta zaščita razred I,
(odvod pro.B2R 37,5/320 3 POL NM) 
</t>
    </r>
    <r>
      <rPr>
        <sz val="9"/>
        <rFont val="Calibri"/>
        <family val="2"/>
      </rPr>
      <t>Uc230V, Up2kV pri In25kA, Imp. 12,5kA oblika 10/320us</t>
    </r>
    <r>
      <rPr>
        <sz val="9"/>
        <color indexed="8"/>
        <rFont val="Calibri"/>
        <family val="2"/>
      </rPr>
      <t xml:space="preserve">
- zbiralčni sistem 30×5mm, 
- PEN zbiralka, 
- 2 x nosilca zbiralčnega sistema in lahko snemljivo mehansko zaščito pred neposrednim dotikom zbiralk, 
1 kos cilindrična ključavnica s ključem "ELEKTRO"
</t>
    </r>
  </si>
  <si>
    <t>Izkop gradbene jame za postavitev kabelskega jaška-PMO ter dobava jaška z LŽ pokrovom dim fi 0,8m h=0,1m komplet z odvozom odvečnega materiala na ustrezno deponijo in izdelava posteljice z AB za postavitev kabelskega jaška</t>
  </si>
  <si>
    <t>- LiYcY 3x2,5 mm2 zemeljski kabel za krmiljenje zapornic</t>
  </si>
  <si>
    <t>- NAYY-J 5x16 mm2</t>
  </si>
  <si>
    <t>Kontroler za odpiranje vrat, oz. zapornice montiran v Komunikacijski omari in priključen na UPS napajanje-ups dobavi Investitor</t>
  </si>
  <si>
    <t>Priključni kabel FO 2xLC 3m  SM</t>
  </si>
  <si>
    <t>- PK 100</t>
  </si>
  <si>
    <t>- PK 200</t>
  </si>
  <si>
    <t>- P/F 6mm2</t>
  </si>
  <si>
    <t>Izdelava stika na cevi spuščen strop, kovinske dele z objemko in vijakom</t>
  </si>
  <si>
    <t>- menjalno</t>
  </si>
  <si>
    <t>- križno</t>
  </si>
  <si>
    <t>OPOMBA: Vsaka etaža naj ima svojo področje varovalnih elementov!</t>
  </si>
  <si>
    <t>Krmilnik zunanjo razsvetljavo za s fotosenzorjem in drobnim priborom za montažo na DIN letev</t>
  </si>
  <si>
    <t>- na strojno opremo</t>
  </si>
  <si>
    <t>- na električno ogrevanje</t>
  </si>
  <si>
    <t>- na senčila</t>
  </si>
  <si>
    <t>Talna doza kot npr Thorsman za 6xnavadna vtičnica in 2xRJ 45</t>
  </si>
  <si>
    <t>Kontaktor 230V glavni kontakti 20/1P 16 A</t>
  </si>
  <si>
    <t>Kontaktor 230V glavni kontakti 20/1P 20 A</t>
  </si>
  <si>
    <t>Kontaktor 230V glavni kontakti 20/3P, 16 A</t>
  </si>
  <si>
    <t xml:space="preserve"> zbiralka Cu 10x6 mm</t>
  </si>
  <si>
    <t>stikalo 1-0-2 za DIN 16 A</t>
  </si>
  <si>
    <t xml:space="preserve">Izvajalec pred montažo dostavi v potrditev tri enakovredne artikle posamezne postavke, Arhitekt, Nadzor </t>
  </si>
  <si>
    <t>ter Investitor izbereta najbolj primernega. Nato se lahko artikel ali oprema vgradi.</t>
  </si>
  <si>
    <t>Svetilka, komplet LED svetilom, napajlnikom in priborom za montažo po načrtu:</t>
  </si>
  <si>
    <t>LOVILNI SISTEM STRELOVODNE INSTALACIJE</t>
  </si>
  <si>
    <t xml:space="preserve">Dobava in montaža objemnega slemenskega nosilnega elementa kot npr. SON02 (Rf-K) iz nerjavečega jekla za pritrjevanje strelovodnega vodnika AH1 Al fi 8mm na opečnato/betonsko kritino (brez vrtanja). 
</t>
  </si>
  <si>
    <t>Dobava in montaža strešnega nosilnega elementa kot npr. SON12 A (Rf-K) iz nerjavečega jekla za pritrjevanje strelovodnega vodnika AH1 Al fi 8 mm na opečno/betonsko kritino (TONDACH, BRAMAC in podobno).</t>
  </si>
  <si>
    <t>ODVODNI SISTEM STRELOVODNE INSTALACIJE</t>
  </si>
  <si>
    <t xml:space="preserve">Dobava in montaža zidnega nosilnega elementa strelovodnega vodnika kot npr. ZON04 PVC (Rf-V)  za pritrjevanje strelovodnega vodnika AH1 fi 8 mm  na lesene, vnetljive stene. </t>
  </si>
  <si>
    <t xml:space="preserve">Dobava in montaža mehanske vertikalne zaščite kot npr. VZ04 (Rf) dolžine l = 1,5 m za zaščito zemljevodov. Primerna za nameščanje strelovodnega vodnika na lesene in vnetljive stene, skupaj z nosilcema. Zaščita je sestavljena iz kot. npr. 1x VZ vertikalna zaščita gola + 2x VZ nosilec 04. </t>
  </si>
  <si>
    <t>KONTAKTNI MATERIAL IN STRELOVODNI VODNIKI</t>
  </si>
  <si>
    <t xml:space="preserve">Dobava in montaža merilne sponke kot npr. KON02 (Rf-V)  za izdelavo merilnega spoja med strelovodnim vodnikom AH1 in ozemljilnim trakom. </t>
  </si>
  <si>
    <t xml:space="preserve">Dobava in montaža sponke kot npr. KON04 A SIMPLE (Rf-V) iz nerjavečega jekla za medsebojno spajanje/podaljševanje okroglih strelovodnih vodnikov. </t>
  </si>
  <si>
    <t xml:space="preserve">Dobava in montaža žlebne sponke kot npr. KON06 (Rf-V)  za izdelavo spojev med strelovodnim vodnikom in žlebnim koritom. </t>
  </si>
  <si>
    <t xml:space="preserve">Dobava in montaža oznak merilnih mest kot npr. MŠ (Rf-V). </t>
  </si>
  <si>
    <t xml:space="preserve">Dobava in montaža okroglega aluminijastega strelovodnega vodnika kot npr. AH1 Al fi 8mm na tipske strelovodne nosilne elemente. </t>
  </si>
  <si>
    <t>OZEMLJITVENI SISTEM STRELOVODNE INSTALACIJE IN IZENAČITVE POTENCIALOV</t>
  </si>
  <si>
    <t xml:space="preserve">Dobava in montaža sponke kot npr. KON01 (Rf-V) iz nerjavečega jekla za izvedbo spojev med ploščatim strelovodnim vodniki. </t>
  </si>
  <si>
    <t xml:space="preserve">Dobava in montaža sponke kot npr. KON09 (Fe) iz jekla za izvedbo spojev med ploščatimi strelovodnimi vodniki do širine 40 mm ter armaturo temeljev do fi 20 mm v betonu. </t>
  </si>
  <si>
    <t xml:space="preserve">Dobava in montaža ploščatega vodnika kot npr. RH1*H2 30x3,5 mm iz nerjavečega jekla 30x3,5 mm za izvedbo ozemljitvene instalacije. </t>
  </si>
  <si>
    <t>Bratuševa domačija</t>
  </si>
  <si>
    <t>Projektantski nadzor ocena 
(22 ur)</t>
  </si>
  <si>
    <t>Projekt izvedenih del PID</t>
  </si>
  <si>
    <t>4. ELEKTRIČNE INŠTALACIJE ZA NOTRANJE TELEKOMUNIKACIJE</t>
  </si>
  <si>
    <t>Kabel UTP cat 6a 4P EC kot npr. Brand-Rex, kot npr. halogen free</t>
  </si>
  <si>
    <t>Patch paneli cat 6 12P UTP kot npr. Brand-Rex</t>
  </si>
  <si>
    <t>UTP priključni kabel 2xRJ45 1 m.cat 6</t>
  </si>
  <si>
    <t>Univerzalna doza za rač. vtičnico z okvirčki-Vtičnica dvojna RJ45 cat 6a s pokrivalom -nadometna keramična kot npr. THPG</t>
  </si>
  <si>
    <t xml:space="preserve">Univerzalna doza za rač. vtičnico z okvirčki-Vtičnica dvojna RJ45 cat 6 s pokrivalom-podometna </t>
  </si>
  <si>
    <t>Univerzalna doza za rač. vtičnico z okvirčki-Vtičnica enojna RJ45 cat 6 s pokrivalom-podometna</t>
  </si>
  <si>
    <t>Izolacijska cev nadometna dekorativna, halogen free, fi-16 mm, komplet z instalacijskim priborom</t>
  </si>
  <si>
    <t>Komunikacijska omara KO po opisu:</t>
  </si>
  <si>
    <t>- ohišje za n/o montažo dim. švg: 600x500x400mm, komplet s steklenimi vrati, vsem montažmim, veznim materialom in električnim napajanjem za aktivno opremo kot npr Legrand (investitor določi točno mikrolokacijo)</t>
  </si>
  <si>
    <t>- P/F 16mm2, halogen free</t>
  </si>
  <si>
    <t>Razdelilec za dodatno izenačitev potencialov Rip za p/o montažo kot npr. tip BS900.200 "Schrack", komplet s priborom za montažo</t>
  </si>
  <si>
    <t>Izolacijska cev fi-16 mm, položena p/o v armiranem betonu, suhomontažnih stenah, komplet z instalacijskim priborom</t>
  </si>
  <si>
    <t>Podometni razdelilec SB-H:</t>
  </si>
  <si>
    <t>glavno stikalo tip D50/3/50 A s sprožnikom za daljinski izklop, komplet s stikalom za izklop na omari</t>
  </si>
  <si>
    <t>Instalacijski odklopnik 3P; 10-20 A-C</t>
  </si>
  <si>
    <t>- protect  C zaščita</t>
  </si>
  <si>
    <t>- zaščitna naprava na dif. tok FI 40/0,03 A</t>
  </si>
  <si>
    <t>- avt. varovalka karakteristike C, tripolna, 16A</t>
  </si>
  <si>
    <t>- avt. varovalka karakteristike C, enopolna, 6-16A</t>
  </si>
  <si>
    <t>- kontaktor 25A,230 V, tripolni</t>
  </si>
  <si>
    <t>- zbiralka trifazna 16 mm2</t>
  </si>
  <si>
    <t>- zbiralka N in PE 16 mm2</t>
  </si>
  <si>
    <t>- montažna letev</t>
  </si>
  <si>
    <t>- vrstne sponke, POK kanali, Pg uvodnice, ožičenje, enopolna shema dejanskega stanja in nalepke s funkcionalnimi napisi</t>
  </si>
  <si>
    <t>Razdelilec SB-S po opisu:</t>
  </si>
  <si>
    <t>- ohišje za p/o montažo dim.: 100x80x9cm, komplet z kovinskimi vrati, vsem montažmim, veznim materialom, montažno ploščo</t>
  </si>
  <si>
    <t>podometna kovinska omara dim. 100x80x9cm  v barvi določeni s strani arhitekta, s klučavnico in ključem, drobnim priborom</t>
  </si>
  <si>
    <t>- ohišje za n/o montažo dim.: 100x80x15cm, komplet z kovinskimi vrati, vsem montažmim, veznim materialom, montažno ploščo</t>
  </si>
  <si>
    <t>- na klimatsko napravo</t>
  </si>
  <si>
    <t>- na ventilator in regulator</t>
  </si>
  <si>
    <t>- na pralni stroj</t>
  </si>
  <si>
    <t>- na sušilni stroj</t>
  </si>
  <si>
    <t xml:space="preserve">- na kotel </t>
  </si>
  <si>
    <t>- na podpostajo-črpalke</t>
  </si>
  <si>
    <t>Dobava in montaža po ponudbi kot npr. Telekom Slovenije d.d. osebni telefonski alarm za pomoč na daljavo, krmilna naprava, telefonski pozivnik v bivalnemu prostoru ter  telefonski pozvnik v sanitarnemu prostoru, komplet z montažnim priborom in priključitvijo</t>
  </si>
  <si>
    <t>Talno električno ogrevanje za ogrevanje sanitarij kot npr DEVI 7 m2 v, po navodilih strojnega projektanta komplet s spojnim materialom in opremo</t>
  </si>
  <si>
    <t>Modul za vgradnjo v dozo kot npr.  LEGRAND LG 067622 za centralno krmiljenje senčil ter tudi lokalno za več motornih pogonov</t>
  </si>
  <si>
    <t>Stikalo nadometno keramično za senčila gor-dol, kot kot npr. THPG</t>
  </si>
  <si>
    <t>- NYM-J 3x1,5mm2, halogen free</t>
  </si>
  <si>
    <t xml:space="preserve">- glavno stikalo 50A </t>
  </si>
  <si>
    <t xml:space="preserve">- glavno stikalo 500A </t>
  </si>
  <si>
    <t>- NYM-J 5x1,5 mm2,halogen free</t>
  </si>
  <si>
    <t>- NYM-J 7x1,5 mm2,halogen free</t>
  </si>
  <si>
    <t>- NYM-J 3x2,5mm2,halogen free</t>
  </si>
  <si>
    <t>- NYM-J 5x2,5mm2,halogen free</t>
  </si>
  <si>
    <t>- NYY-J 5x2,5mm2, halogen free</t>
  </si>
  <si>
    <t>- NYY-J 5x6mm2,halogen free</t>
  </si>
  <si>
    <t>- NYY-J 5x10mm2,halogen free</t>
  </si>
  <si>
    <t>- Dekorativni kablovod 3x2,5mm2, halogen free</t>
  </si>
  <si>
    <t>Univerzalna za rač. vtičnico z okvirčki-Vtičnica enojna RJ45 cat 6a s pokrivalom -nadometna keramična kot npr. THPG</t>
  </si>
  <si>
    <t>Stikalo za vklop razsvetljave-po razporeditvi tlorisa, za n/o montažo po izbiri arhitekta kot nadometna keramična kot npr. THPG</t>
  </si>
  <si>
    <t>IR senzor kot npr. Staniel stropni kot 360 st, vgradni z senzorjem IR ter nastavitvijo osvetljenosti vklopa</t>
  </si>
  <si>
    <t>IR senzor kot npr. Staniel stropni kot 360 st, IP 55, s senzorjem IR ter nastavitvijo osvetljenosti vklopa</t>
  </si>
  <si>
    <t>- dekorativni kablovod 3x1,5mm2, halogen free</t>
  </si>
  <si>
    <t>- dekorativni kablovod 5x1,5mm2, halogen free</t>
  </si>
  <si>
    <t>Vtičnica šuko 16 A, 250 V  kot npr. TEM ČATEŽ MODUL p/o po izboru arhitekta z napisno ploščico za vpis tokokroga in naknadno vpisanim tokokrogom, komplet</t>
  </si>
  <si>
    <t>Vtičnica šuko 16 A, 250 V,nadometna keramična kot npr. THPG po izboru arhitekta z napisno ploščico za vpis tokokroga in naknadno vpisanim tokokrogom, komplet</t>
  </si>
  <si>
    <t>- regulacijsko</t>
  </si>
  <si>
    <t xml:space="preserve">Linijska nadometna LED svetlobni trak z regulacijo svetilnosti v kovinskem ohišju bele barve in difuzijskim mat belim steklom iz akrila,  7,2 W/m, 2700 K, komplet z napajalnikom komplet, 1,1 metra (Napajalnik vgrajen v profilu) </t>
  </si>
  <si>
    <t xml:space="preserve">Linijska nadometna LED svetlobni trak z regulacijo svetilnosti v kovinskem ohišju bele barve in difuzijskim mat belim steklom iz akrila,  7,2 W/m, 2700 K, komplet z napajalnikom komplet, 1,2 metra (Napajalnik vgrajen v profilu) </t>
  </si>
  <si>
    <t xml:space="preserve">Linijska nadometna LED svetlobni trak z regulacijo svetilnosti v kovinskem ohišju bele barve in difuzijskim mat belim steklom iz akrila,  7,2 W/m, 2700 K, komplet z napajalnikom komplet, 3,0 metra (Napajalnik vgrajen v profilu) </t>
  </si>
  <si>
    <t xml:space="preserve">Linijska nadometna LED svetlobni trak z regulacijo svetilnosti v kovinskem ohišju bele barve in difuzijskim mat belim steklom iz akrila,  7,2 W/m, 2700 K, komplet z napajalnikom komplet, 2,4 metra (Napajalnik vgrajen v profilu) </t>
  </si>
  <si>
    <t xml:space="preserve">Linijska nadometna LED svetlobni trak z regulacijo svetilnosti v kovinskem ohišju bele barve in difuzijskim mat belim steklom iz akrila,  7,2 W/m, 2700 K, komplet z napajalnikom komplet, 3,8 metra (Napajalnik vgrajen v profilu) </t>
  </si>
  <si>
    <t xml:space="preserve">Linijska nadometna LED svetlobni trak z regulacijo svetilnosti v kovinskem ohišju bele barve in difuzijskim mat belim steklom iz akrila,  7,2 W/m, 2700 K, komplet z napajalnikom komplet, 3,5 metra (Napajalnik vgrajen v profilu) </t>
  </si>
  <si>
    <t>Svetilka S6 nadometna stenska kovinska svetilka bele barve, okrogla, Ø15 cm in višine 30 cm, z regulacijo svetilnosti in z možnostjo svetlobnega snopa navzgor in navzdol z ločeno regulacijo, LED žarnica, 2x9 W,  2700 K, v cenovnemu razredu od 140-160 EUR</t>
  </si>
  <si>
    <t>Svetilka S5 prostostoječa kovinska okrogla svetilka višina 150 cm in Ø40 cm bele barve, z regulacijo svetilnosti,  LED žarnica, 13 W,  2700 K, v cenovnemu razredu od 200-230 EUR</t>
  </si>
  <si>
    <t>Svetilka S3 nadometna okrogla steklena svetilke, mat belo steklo Ø40 cm, IP 54 LED žarnica, 13 W,  2700 K, v cenovnemu razredu od 140-160 EUR</t>
  </si>
  <si>
    <t>Svetilka S2 nadometna okrogla steklena svetilke, mat belo steklo Ø40 cm, LED žarnica, 13 W,  2700 K, v cenovnemu razredu od 130-150 EUR</t>
  </si>
  <si>
    <t>Svetilka S1a viseča svetilka za notranje zaprte prostore, kovinsko ohišje in senčnik, Ø40 cm, LED žarnica, 13 W,  2700 K, v cenovnemu razredu od 130-150 EUR</t>
  </si>
  <si>
    <t>Svetilka S1 viseča svetilka za notranje zaprte prostore, kovinsko ohišje in senčnik, Ø60 cm, LED žarnica, 13 W,  2700 K, v cenovnemu razredu od 140-160 EUR</t>
  </si>
  <si>
    <t>Svetilka S7 nadometna stenska kovinska svetilka bele barve, okrogla, Ø15 cm in višine 30 cm, z regulacijo svetilnosti in z možnostjo svetlobnega snopa navzgor in navzdol z ločeno regulacijo, IP 65,  LED žarnica, 2x9 W, 2700 K,  v cenovnemu razredu od 150-170 EUR</t>
  </si>
  <si>
    <t>Svetilka S8 vgradna stenska svetilka bele barve za vgradnjo v betonsko steno, snop usmerjen samo navzdol, dim 30 cm x 30 cm, 13 W, 2700 K,  v cenovnemu razredu od 150-170 EUR</t>
  </si>
  <si>
    <t>Svetilka S9 linijska nadometna viseča svetilka dim. 6 cm x 6 cm x 150 cm z možnostjo regulacije svetilnosti, svetilka sveti navzgor in navzdol, ustrezne zaščite IP 65,  2x9 W, 2700 K,  v cenovnemu razredu od 150-170 EUR</t>
  </si>
  <si>
    <t>Pregled varnostne razsvetljave</t>
  </si>
  <si>
    <t>Z1 Svetilka varnostne razsvetljave Z.1 kot npr. 19430, Formula LED LI-FE SE. Varnostna LED svetilka. SE - pripravni spoj. IP 65. Svetlobni tok 1100 lm. UV stabilna. 5 let garancije.</t>
  </si>
  <si>
    <t>Z2 Svetilka varnostne razsvetljave Z.2 kot npr. 4320, UP LED EXIT DF 20M SA 1H. Piktogramska varnostna LED svetilka. SA - trajni spoj. Na svetilki lahko z mikro-preklopniki izbiramo želene avtonomije delovanja (1h, 2h ali 3h). IP 40. UV stabilna. 4 leta garancije.</t>
  </si>
  <si>
    <t>Piktogramska nalepka RAVNO / LEVO / DESNO/DOL</t>
  </si>
  <si>
    <t>Protivlomna centrala kot npr. MP500/8, 8 vhodov z možnostjo razširitve do 64 vhodov, 6 izhodov z možnostjo razširitve do 27, s telefosnkim PSTN pozivnikom z ustreznimi protokoli za povezavo na center, napajalnikom 12V/1.5A in sabotažnim stikalom. Možnost priključitve do 8 tipkovnic serije 500; GSM prenos je mogoč (opcijsko). Centrala je vskladu z EN50131 (GRADE 3)</t>
  </si>
  <si>
    <t>kot npr. SV 500N, slovenski modul za vokalna sporočila in upravljanje s centralo na daljavo (preko telefona)</t>
  </si>
  <si>
    <t>kot npr. HI - CONNECT software za programiranje centrale z računalnikom.</t>
  </si>
  <si>
    <t xml:space="preserve">Kodirna tipkovnica kot npr.  KP500DV/N za upravljenje z centralo, LCD displey, osvetlitev tipk, BUS povezava, 2 x alarmni vhod, v skladu z EN50131 + vokalno sporazumevanje </t>
  </si>
  <si>
    <t>Server kot npr. IT500WEB  za video priklop in nadzor preko vlomne centrale. Sistem lahko tako sprejema kot odddaja posamezne ukaze. Server se lahko priklopi na več načinov, direktno na Cloud ali na Router. Web server se namesti v ohišje centrale in ne potrebuje dodatne inštalacije. Kompatibilen je s celotno serijo 500.</t>
  </si>
  <si>
    <t>Zunanja sirena samonapajalna z bliskavico  kot npr. HPA 702LG, zaščita IP 43/IK 08, (potrebuje baterijo)12V 2,2Ah,  del. tem. -25°C/+75°C, dim.:237x287x90mm</t>
  </si>
  <si>
    <t>LiYCY 2x0,5+4x0,22 mm2, halogen free</t>
  </si>
  <si>
    <t>JY(St)Y 2x2x0,8 mm, halogen free,  (kabel se položi tudi za morebitno prihodnjo nadgradnjo v samostojni protipožarno javljanje)</t>
  </si>
  <si>
    <t>Izolacijska cev fi-16 mm, halogen free</t>
  </si>
  <si>
    <t>Kabel UTP cat 6a 4P EC kot npr. Brand-Rex, halogen free</t>
  </si>
  <si>
    <t xml:space="preserve">Zunanja kamera IP, POE,  UNV  z nosilcem in namestitvijo in v ustrezni IP zaščit, kot npr.
Bullet </t>
  </si>
  <si>
    <t>Kabel UTP cat 6 4P EC kot npr. Brand-Rex, halogen free</t>
  </si>
  <si>
    <t>Video domofon z namestitvijo - vgradni kot npr.
DoorBird IP video door station D2101KV</t>
  </si>
  <si>
    <t>- NAYY-J 5x25 mm2</t>
  </si>
  <si>
    <t xml:space="preserve">Sz - Svetilka zunanje razsvetljave oblikovno integrirana v steber.
Konstrukcija stebra iz jekla protikorozijsko zaščiten z cinkanjem površine
barvan-poliesterska strukturna barva Tiger Drylac 29/80077, postopek: prašno barvanje, z integrirano montažno sponko.
Montaža z 4 x M22 stebrnimi vijaki na pred pripravljen temelj.
Steber je pred ožičen za priključitev svetilke
Svetilka 4,5 m višine z priključno močjo do 18 watt  in lumen
paketom ne manjšim od 2100Lm pri 4000 K Led svetlobni izvor pripravljen za hitro izmenjavo.
Napajalnik integriran sestavni del svetilke
Priključna sponka preko hitro spojnega elementa, ki je pred montiran iz strani proizvajalca.
Možnost menjave optike zaradi boljšega efekta osvetlitve.
CE certifikat
Kot na primer PARK L GEOLUX Parkline I S 18 AC 40
5 letna garancija
</t>
  </si>
  <si>
    <t xml:space="preserve">Napajalni priključni vod NA2XY-j 5x35+1,5mm2 v dolžini 35 m položen v izolacijski cevi, komplet z priključitijvijo na  PMO s pomožnim materialom 
</t>
  </si>
  <si>
    <t xml:space="preserve">Priključitev obstoječega dovodnega kablovoda 70 mm2 EE omrežja Elektra  pod strokovnim nadzorom Elektra 
</t>
  </si>
  <si>
    <t xml:space="preserve">Zunanja polnilnica za Električna vozila, dvojna kot npr ETREL, komplet z ustreznim temeljem po detajlu ter drobnim priborom
</t>
  </si>
  <si>
    <t>Razdelilec SB-S1 po opisu:</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</si>
</sst>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_S_I_T"/>
    <numFmt numFmtId="175" formatCode="#,##0.00;[Red]#,##0.00"/>
    <numFmt numFmtId="176" formatCode="General_)"/>
    <numFmt numFmtId="177" formatCode="#,##0.00\ [$€-1]"/>
    <numFmt numFmtId="178" formatCode="#,##0.00\ &quot;€&quot;"/>
    <numFmt numFmtId="179" formatCode="_-* #,##0.00\ [$€-1]_-;\-* #,##0.00\ [$€-1]_-;_-* &quot;-&quot;??\ [$€-1]_-;_-@_-"/>
    <numFmt numFmtId="180" formatCode="0.0"/>
    <numFmt numFmtId="181" formatCode="_-* #,##0.00\ _S_I_T_-;\-* #,##0.00\ _S_I_T_-;_-* \-??\ _S_I_T_-;_-@_-"/>
    <numFmt numFmtId="182" formatCode="_-* #,##0.00\ _E_U_R_-;\-* #,##0.00\ _E_U_R_-;_-* \-??\ _E_U_R_-;_-@_-"/>
    <numFmt numFmtId="183" formatCode="_-* #,##0\ _S_I_T_-;\-* #,##0\ _S_I_T_-;_-* \-??\ _S_I_T_-;_-@_-"/>
    <numFmt numFmtId="184" formatCode="_(* #,##0.00_);_(* \(#,##0.00\);_(* \-??_);_(@_)"/>
    <numFmt numFmtId="185" formatCode="dd/mm/yy"/>
    <numFmt numFmtId="186" formatCode="#,##0.00\ &quot;SIT&quot;"/>
    <numFmt numFmtId="187" formatCode="0.00;[Red]0.00"/>
    <numFmt numFmtId="188" formatCode="#,##0.00_ ;\-#,##0.00\ "/>
    <numFmt numFmtId="189" formatCode="_(&quot;$&quot;* #,##0_);_(&quot;$&quot;* \(#,##0\);_(&quot;$&quot;* &quot;-&quot;_);_(@_)"/>
    <numFmt numFmtId="190" formatCode="_(&quot;$&quot;* #,##0.00_);_(&quot;$&quot;* \(#,##0.00\);_(&quot;$&quot;* &quot;-&quot;??_);_(@_)"/>
    <numFmt numFmtId="191" formatCode="_ * #,##0.00_-\ _S_L_T_ ;_ * #,##0.00\-\ _S_L_T_ ;_ * &quot;-&quot;??_-\ _S_L_T_ ;_ @_ "/>
    <numFmt numFmtId="192" formatCode="#,##0.00;[Red]#,##0.00\-"/>
    <numFmt numFmtId="193" formatCode="_-[$€]\ * #.##0.00_-;\-[$€]\ * #.##0.00_-;_-[$€]\ * &quot;-&quot;??_-;_-@_-"/>
    <numFmt numFmtId="194" formatCode="#,##0.000000\ [$€-1]"/>
    <numFmt numFmtId="195" formatCode="&quot;True&quot;;&quot;True&quot;;&quot;False&quot;"/>
    <numFmt numFmtId="196" formatCode="&quot;On&quot;;&quot;On&quot;;&quot;Off&quot;"/>
    <numFmt numFmtId="197" formatCode="[$€-2]\ #,##0.00_);[Red]\([$€-2]\ #,##0.00\)"/>
    <numFmt numFmtId="198" formatCode="&quot;$&quot;#,##0_);[Red]\(&quot;$&quot;#,##0\)"/>
    <numFmt numFmtId="199" formatCode="&quot;$&quot;#,##0.00_);[Red]\(&quot;$&quot;#,##0.00\)"/>
    <numFmt numFmtId="200" formatCode="#,##0.00\ [$EUR]"/>
    <numFmt numFmtId="201" formatCode="#,##0;[Red]#,##0"/>
    <numFmt numFmtId="202" formatCode="#,##0\ &quot;€&quot;"/>
  </numFmts>
  <fonts count="119">
    <font>
      <sz val="10"/>
      <name val="Arial"/>
      <family val="0"/>
    </font>
    <font>
      <sz val="11"/>
      <color indexed="8"/>
      <name val="Calibri"/>
      <family val="2"/>
    </font>
    <font>
      <sz val="8"/>
      <name val="Arial"/>
      <family val="2"/>
    </font>
    <font>
      <sz val="9"/>
      <name val="Tahoma"/>
      <family val="2"/>
    </font>
    <font>
      <sz val="10"/>
      <name val="Arial CE"/>
      <family val="2"/>
    </font>
    <font>
      <sz val="11"/>
      <name val="Arial Narrow CE"/>
      <family val="2"/>
    </font>
    <font>
      <sz val="10"/>
      <name val="Century Gothic"/>
      <family val="2"/>
    </font>
    <font>
      <sz val="12"/>
      <name val="Courier New"/>
      <family val="3"/>
    </font>
    <font>
      <sz val="8"/>
      <color indexed="8"/>
      <name val="Tahoma"/>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sz val="11"/>
      <color indexed="60"/>
      <name val="Calibri"/>
      <family val="2"/>
    </font>
    <font>
      <sz val="11"/>
      <color indexed="10"/>
      <name val="Calibri"/>
      <family val="2"/>
    </font>
    <font>
      <i/>
      <sz val="11"/>
      <color indexed="23"/>
      <name val="Calibri"/>
      <family val="2"/>
    </font>
    <font>
      <b/>
      <sz val="11"/>
      <color indexed="9"/>
      <name val="Calibri"/>
      <family val="2"/>
    </font>
    <font>
      <sz val="11"/>
      <color indexed="62"/>
      <name val="Calibri"/>
      <family val="2"/>
    </font>
    <font>
      <b/>
      <sz val="11"/>
      <color indexed="8"/>
      <name val="Calibri"/>
      <family val="2"/>
    </font>
    <font>
      <sz val="10"/>
      <color indexed="8"/>
      <name val="Arial"/>
      <family val="2"/>
    </font>
    <font>
      <sz val="10"/>
      <name val="Helv"/>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6"/>
      <name val="Calibri"/>
      <family val="2"/>
    </font>
    <font>
      <b/>
      <sz val="11"/>
      <color indexed="53"/>
      <name val="Calibri"/>
      <family val="2"/>
    </font>
    <font>
      <sz val="10"/>
      <name val="MS Sans Serif"/>
      <family val="2"/>
    </font>
    <font>
      <sz val="11"/>
      <color indexed="53"/>
      <name val="Calibri"/>
      <family val="2"/>
    </font>
    <font>
      <sz val="12"/>
      <name val="Times New Roman"/>
      <family val="1"/>
    </font>
    <font>
      <sz val="10"/>
      <name val="Tahoma"/>
      <family val="2"/>
    </font>
    <font>
      <sz val="11"/>
      <color indexed="8"/>
      <name val="Arial Narrow"/>
      <family val="2"/>
    </font>
    <font>
      <sz val="11"/>
      <color indexed="9"/>
      <name val="Arial Narrow"/>
      <family val="2"/>
    </font>
    <font>
      <sz val="11"/>
      <color indexed="20"/>
      <name val="Arial Narrow"/>
      <family val="2"/>
    </font>
    <font>
      <b/>
      <sz val="11"/>
      <color indexed="10"/>
      <name val="Arial Narrow"/>
      <family val="2"/>
    </font>
    <font>
      <b/>
      <sz val="11"/>
      <color indexed="9"/>
      <name val="Arial Narrow"/>
      <family val="2"/>
    </font>
    <font>
      <i/>
      <sz val="11"/>
      <color indexed="23"/>
      <name val="Arial Narrow"/>
      <family val="2"/>
    </font>
    <font>
      <sz val="11"/>
      <color indexed="17"/>
      <name val="Arial Narrow"/>
      <family val="2"/>
    </font>
    <font>
      <b/>
      <sz val="15"/>
      <color indexed="62"/>
      <name val="Arial Narrow"/>
      <family val="2"/>
    </font>
    <font>
      <b/>
      <sz val="13"/>
      <color indexed="62"/>
      <name val="Arial Narrow"/>
      <family val="2"/>
    </font>
    <font>
      <b/>
      <sz val="11"/>
      <color indexed="62"/>
      <name val="Arial Narrow"/>
      <family val="2"/>
    </font>
    <font>
      <u val="single"/>
      <sz val="10"/>
      <color indexed="12"/>
      <name val="Arial CE"/>
      <family val="0"/>
    </font>
    <font>
      <sz val="11"/>
      <color indexed="62"/>
      <name val="Arial Narrow"/>
      <family val="2"/>
    </font>
    <font>
      <sz val="11"/>
      <color indexed="10"/>
      <name val="Arial Narrow"/>
      <family val="2"/>
    </font>
    <font>
      <sz val="11"/>
      <color indexed="19"/>
      <name val="Arial Narrow"/>
      <family val="2"/>
    </font>
    <font>
      <b/>
      <sz val="11"/>
      <color indexed="63"/>
      <name val="Arial Narrow"/>
      <family val="2"/>
    </font>
    <font>
      <b/>
      <sz val="11"/>
      <color indexed="8"/>
      <name val="Arial Narrow"/>
      <family val="2"/>
    </font>
    <font>
      <sz val="9"/>
      <name val="ChaletOffice"/>
      <family val="0"/>
    </font>
    <font>
      <sz val="14"/>
      <name val="Tahoma"/>
      <family val="2"/>
    </font>
    <font>
      <sz val="8"/>
      <color indexed="10"/>
      <name val="Arial"/>
      <family val="2"/>
    </font>
    <font>
      <sz val="8"/>
      <color indexed="62"/>
      <name val="Arial"/>
      <family val="2"/>
    </font>
    <font>
      <sz val="9"/>
      <color indexed="8"/>
      <name val="Calibri"/>
      <family val="2"/>
    </font>
    <font>
      <sz val="9"/>
      <name val="Calibri"/>
      <family val="2"/>
    </font>
    <font>
      <sz val="9"/>
      <name val="Futura Prins"/>
      <family val="0"/>
    </font>
    <font>
      <u val="single"/>
      <sz val="15"/>
      <color indexed="12"/>
      <name val="Arial"/>
      <family val="2"/>
    </font>
    <font>
      <sz val="10"/>
      <name val="Times New Roman CE"/>
      <family val="1"/>
    </font>
    <font>
      <sz val="11"/>
      <color indexed="20"/>
      <name val="Calibri"/>
      <family val="2"/>
    </font>
    <font>
      <b/>
      <sz val="11"/>
      <color indexed="52"/>
      <name val="Calibri"/>
      <family val="2"/>
    </font>
    <font>
      <b/>
      <sz val="11"/>
      <color indexed="10"/>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52"/>
      <name val="Calibri"/>
      <family val="2"/>
    </font>
    <font>
      <sz val="9"/>
      <color indexed="55"/>
      <name val="Calibri"/>
      <family val="2"/>
    </font>
    <font>
      <sz val="11"/>
      <color indexed="19"/>
      <name val="Calibri"/>
      <family val="2"/>
    </font>
    <font>
      <u val="single"/>
      <sz val="10"/>
      <color indexed="20"/>
      <name val="Arial"/>
      <family val="2"/>
    </font>
    <font>
      <i/>
      <sz val="9"/>
      <name val="Calibri"/>
      <family val="2"/>
    </font>
    <font>
      <b/>
      <sz val="9"/>
      <color indexed="8"/>
      <name val="Calibri"/>
      <family val="2"/>
    </font>
    <font>
      <b/>
      <i/>
      <sz val="9"/>
      <color indexed="8"/>
      <name val="Calibri"/>
      <family val="2"/>
    </font>
    <font>
      <b/>
      <i/>
      <sz val="9"/>
      <name val="Calibri"/>
      <family val="2"/>
    </font>
    <font>
      <i/>
      <sz val="9"/>
      <color indexed="8"/>
      <name val="Calibri"/>
      <family val="2"/>
    </font>
    <font>
      <sz val="10"/>
      <color indexed="8"/>
      <name val="Calibri"/>
      <family val="2"/>
    </font>
    <font>
      <sz val="10"/>
      <name val="Calibri"/>
      <family val="2"/>
    </font>
    <font>
      <b/>
      <sz val="10"/>
      <name val="Calibri"/>
      <family val="2"/>
    </font>
    <font>
      <b/>
      <sz val="10"/>
      <color indexed="8"/>
      <name val="Calibri"/>
      <family val="2"/>
    </font>
    <font>
      <b/>
      <sz val="11"/>
      <name val="Calibri"/>
      <family val="2"/>
    </font>
    <font>
      <sz val="6"/>
      <name val="Calibri"/>
      <family val="2"/>
    </font>
    <font>
      <i/>
      <sz val="6"/>
      <name val="Calibri"/>
      <family val="2"/>
    </font>
    <font>
      <i/>
      <sz val="5"/>
      <name val="Calibri"/>
      <family val="2"/>
    </font>
    <font>
      <sz val="10"/>
      <color indexed="10"/>
      <name val="Calibri"/>
      <family val="2"/>
    </font>
    <font>
      <i/>
      <sz val="8"/>
      <name val="Calibri"/>
      <family val="2"/>
    </font>
    <font>
      <sz val="12"/>
      <color indexed="10"/>
      <name val="Calibri"/>
      <family val="2"/>
    </font>
    <font>
      <i/>
      <sz val="12"/>
      <color indexed="10"/>
      <name val="Calibri"/>
      <family val="2"/>
    </font>
    <font>
      <sz val="11"/>
      <name val="Calibri"/>
      <family val="2"/>
    </font>
    <font>
      <b/>
      <i/>
      <sz val="11"/>
      <color indexed="8"/>
      <name val="Calibri"/>
      <family val="2"/>
    </font>
    <font>
      <i/>
      <sz val="10"/>
      <color indexed="8"/>
      <name val="Calibri"/>
      <family val="2"/>
    </font>
    <font>
      <b/>
      <sz val="10"/>
      <color indexed="10"/>
      <name val="Calibri"/>
      <family val="2"/>
    </font>
    <font>
      <b/>
      <sz val="12"/>
      <color indexed="8"/>
      <name val="Calibri"/>
      <family val="2"/>
    </font>
    <font>
      <b/>
      <sz val="9"/>
      <name val="Calibri"/>
      <family val="2"/>
    </font>
    <font>
      <b/>
      <sz val="12"/>
      <name val="Calibri"/>
      <family val="2"/>
    </font>
    <font>
      <b/>
      <sz val="14"/>
      <name val="Calibri"/>
      <family val="2"/>
    </font>
    <font>
      <sz val="8"/>
      <name val="Calibri"/>
      <family val="2"/>
    </font>
    <font>
      <b/>
      <i/>
      <sz val="10"/>
      <name val="Calibri"/>
      <family val="2"/>
    </font>
    <font>
      <b/>
      <i/>
      <sz val="11"/>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610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b/>
      <sz val="11"/>
      <color rgb="FF3F3F3F"/>
      <name val="Calibri"/>
      <family val="2"/>
    </font>
    <font>
      <sz val="11"/>
      <color rgb="FFFA7D00"/>
      <name val="Calibri"/>
      <family val="2"/>
    </font>
    <font>
      <b/>
      <sz val="18"/>
      <color theme="3"/>
      <name val="Cambria"/>
      <family val="2"/>
    </font>
    <font>
      <sz val="9"/>
      <color rgb="FF979797"/>
      <name val="Calibri"/>
      <family val="2"/>
    </font>
    <font>
      <sz val="11"/>
      <color rgb="FF9C6500"/>
      <name val="Calibri"/>
      <family val="2"/>
    </font>
    <font>
      <u val="single"/>
      <sz val="10"/>
      <color theme="11"/>
      <name val="Arial"/>
      <family val="2"/>
    </font>
    <font>
      <sz val="11"/>
      <color rgb="FFFF0000"/>
      <name val="Calibri"/>
      <family val="2"/>
    </font>
    <font>
      <b/>
      <sz val="11"/>
      <color theme="1"/>
      <name val="Calibri"/>
      <family val="2"/>
    </font>
    <font>
      <sz val="9"/>
      <color theme="1"/>
      <name val="Calibri"/>
      <family val="2"/>
    </font>
  </fonts>
  <fills count="7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3"/>
        <bgColor indexed="64"/>
      </patternFill>
    </fill>
    <fill>
      <patternFill patternType="solid">
        <fgColor indexed="31"/>
        <bgColor indexed="64"/>
      </patternFill>
    </fill>
    <fill>
      <patternFill patternType="solid">
        <fgColor indexed="44"/>
        <bgColor indexed="64"/>
      </patternFill>
    </fill>
    <fill>
      <patternFill patternType="solid">
        <fgColor theme="4"/>
        <bgColor indexed="64"/>
      </patternFill>
    </fill>
    <fill>
      <patternFill patternType="solid">
        <fgColor indexed="56"/>
        <bgColor indexed="64"/>
      </patternFill>
    </fill>
    <fill>
      <patternFill patternType="solid">
        <fgColor indexed="5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5"/>
        <bgColor indexed="64"/>
      </patternFill>
    </fill>
    <fill>
      <patternFill patternType="solid">
        <fgColor indexed="25"/>
        <bgColor indexed="64"/>
      </patternFill>
    </fill>
    <fill>
      <patternFill patternType="solid">
        <fgColor indexed="42"/>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indexed="27"/>
        <bgColor indexed="64"/>
      </patternFill>
    </fill>
    <fill>
      <patternFill patternType="solid">
        <fgColor indexed="49"/>
        <bgColor indexed="64"/>
      </patternFill>
    </fill>
    <fill>
      <patternFill patternType="solid">
        <fgColor theme="8"/>
        <bgColor indexed="64"/>
      </patternFill>
    </fill>
    <fill>
      <patternFill patternType="solid">
        <fgColor indexed="47"/>
        <bgColor indexed="64"/>
      </patternFill>
    </fill>
    <fill>
      <patternFill patternType="solid">
        <fgColor theme="9"/>
        <bgColor indexed="64"/>
      </patternFill>
    </fill>
    <fill>
      <patternFill patternType="solid">
        <fgColor indexed="10"/>
        <bgColor indexed="64"/>
      </patternFill>
    </fill>
    <fill>
      <patternFill patternType="solid">
        <fgColor indexed="52"/>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CFCFC"/>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color indexed="63"/>
      </right>
      <top>
        <color indexed="63"/>
      </top>
      <bottom style="thick">
        <color indexed="54"/>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style="thin">
        <color indexed="54"/>
      </top>
      <bottom style="double">
        <color indexed="54"/>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right/>
      <top style="double"/>
      <bottom style="double"/>
    </border>
    <border>
      <left/>
      <right style="double"/>
      <top style="double"/>
      <bottom style="double"/>
    </border>
    <border>
      <left style="double"/>
      <right/>
      <top style="double"/>
      <bottom style="thin"/>
    </border>
    <border>
      <left/>
      <right/>
      <top style="double"/>
      <bottom style="thin"/>
    </border>
    <border>
      <left/>
      <right style="double"/>
      <top style="double"/>
      <bottom style="thin"/>
    </border>
    <border>
      <left style="double"/>
      <right/>
      <top style="thin"/>
      <bottom style="double"/>
    </border>
    <border>
      <left/>
      <right/>
      <top style="thin"/>
      <bottom style="double"/>
    </border>
    <border>
      <left/>
      <right style="double"/>
      <top style="thin"/>
      <bottom style="double"/>
    </border>
    <border>
      <left style="double"/>
      <right/>
      <top style="double"/>
      <bottom style="medium"/>
    </border>
    <border>
      <left/>
      <right/>
      <top style="double"/>
      <bottom style="medium"/>
    </border>
    <border>
      <left/>
      <right style="medium"/>
      <top style="double"/>
      <bottom style="medium"/>
    </border>
    <border>
      <left/>
      <right style="double"/>
      <top style="double"/>
      <bottom style="medium"/>
    </border>
    <border>
      <left style="double"/>
      <right/>
      <top style="medium"/>
      <bottom style="double"/>
    </border>
    <border>
      <left/>
      <right/>
      <top style="medium"/>
      <bottom style="double"/>
    </border>
    <border>
      <left style="medium"/>
      <right/>
      <top style="medium"/>
      <bottom style="double"/>
    </border>
    <border>
      <left/>
      <right style="double"/>
      <top style="medium"/>
      <bottom style="double"/>
    </border>
    <border>
      <left style="double"/>
      <right/>
      <top style="double"/>
      <bottom style="double"/>
    </border>
    <border>
      <left style="double"/>
      <right/>
      <top style="double"/>
      <bottom/>
    </border>
    <border>
      <left/>
      <right/>
      <top style="double"/>
      <bottom/>
    </border>
    <border>
      <left/>
      <right style="double"/>
      <top style="double"/>
      <bottom/>
    </border>
    <border>
      <left/>
      <right/>
      <top style="thin"/>
      <bottom style="thin"/>
    </border>
    <border>
      <left/>
      <right style="double"/>
      <top style="thin"/>
      <bottom style="thin"/>
    </border>
    <border>
      <left style="double"/>
      <right/>
      <top style="thin"/>
      <bottom style="thin"/>
    </border>
    <border>
      <left/>
      <right/>
      <top/>
      <bottom style="double"/>
    </border>
    <border>
      <left style="double"/>
      <right/>
      <top/>
      <bottom style="thin"/>
    </border>
    <border>
      <left/>
      <right style="double"/>
      <top/>
      <bottom style="thin"/>
    </border>
    <border>
      <left/>
      <right style="medium"/>
      <top style="double"/>
      <bottom style="thin"/>
    </border>
    <border>
      <left style="double"/>
      <right/>
      <top style="medium"/>
      <bottom>
        <color indexed="63"/>
      </bottom>
    </border>
    <border>
      <left/>
      <right style="medium"/>
      <top>
        <color indexed="63"/>
      </top>
      <bottom>
        <color indexed="63"/>
      </bottom>
    </border>
    <border>
      <left/>
      <right style="double"/>
      <top>
        <color indexed="63"/>
      </top>
      <bottom>
        <color indexed="63"/>
      </bottom>
    </border>
    <border>
      <left/>
      <right style="medium"/>
      <top style="double"/>
      <bottom style="double"/>
    </border>
    <border>
      <left style="double"/>
      <right/>
      <top style="thin"/>
      <bottom>
        <color indexed="63"/>
      </bottom>
    </border>
    <border>
      <left style="double"/>
      <right/>
      <top style="thin"/>
      <bottom style="medium"/>
    </border>
    <border>
      <left/>
      <right/>
      <top style="thin"/>
      <bottom style="medium"/>
    </border>
    <border>
      <left/>
      <right style="double"/>
      <top style="thin"/>
      <bottom style="medium"/>
    </border>
    <border>
      <left style="medium"/>
      <right/>
      <top style="double"/>
      <bottom style="medium"/>
    </border>
  </borders>
  <cellStyleXfs count="11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2" borderId="0" applyNumberFormat="0" applyBorder="0" applyAlignment="0" applyProtection="0"/>
    <xf numFmtId="0" fontId="1" fillId="3" borderId="0" applyNumberFormat="0" applyBorder="0" applyAlignment="0" applyProtection="0"/>
    <xf numFmtId="0" fontId="97" fillId="4" borderId="0" applyNumberFormat="0" applyBorder="0" applyAlignment="0" applyProtection="0"/>
    <xf numFmtId="0" fontId="1" fillId="5" borderId="0" applyNumberFormat="0" applyBorder="0" applyAlignment="0" applyProtection="0"/>
    <xf numFmtId="0" fontId="97" fillId="6" borderId="0" applyNumberFormat="0" applyBorder="0" applyAlignment="0" applyProtection="0"/>
    <xf numFmtId="0" fontId="1" fillId="7" borderId="0" applyNumberFormat="0" applyBorder="0" applyAlignment="0" applyProtection="0"/>
    <xf numFmtId="0" fontId="97" fillId="8" borderId="0" applyNumberFormat="0" applyBorder="0" applyAlignment="0" applyProtection="0"/>
    <xf numFmtId="0" fontId="1" fillId="9" borderId="0" applyNumberFormat="0" applyBorder="0" applyAlignment="0" applyProtection="0"/>
    <xf numFmtId="0" fontId="97" fillId="10" borderId="0" applyNumberFormat="0" applyBorder="0" applyAlignment="0" applyProtection="0"/>
    <xf numFmtId="0" fontId="1" fillId="11" borderId="0" applyNumberFormat="0" applyBorder="0" applyAlignment="0" applyProtection="0"/>
    <xf numFmtId="0" fontId="97" fillId="12" borderId="0" applyNumberFormat="0" applyBorder="0" applyAlignment="0" applyProtection="0"/>
    <xf numFmtId="0" fontId="1" fillId="13" borderId="0" applyNumberFormat="0" applyBorder="0" applyAlignment="0" applyProtection="0"/>
    <xf numFmtId="0" fontId="97" fillId="2" borderId="0" applyNumberFormat="0" applyBorder="0" applyAlignment="0" applyProtection="0"/>
    <xf numFmtId="0" fontId="1" fillId="3" borderId="0" applyNumberFormat="0" applyBorder="0" applyAlignment="0" applyProtection="0"/>
    <xf numFmtId="0" fontId="97" fillId="2"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1" fillId="3" borderId="0" applyNumberFormat="0" applyBorder="0" applyAlignment="0" applyProtection="0"/>
    <xf numFmtId="0" fontId="97" fillId="14" borderId="0" applyNumberFormat="0" applyBorder="0" applyAlignment="0" applyProtection="0"/>
    <xf numFmtId="0" fontId="32" fillId="14" borderId="0" applyNumberFormat="0" applyBorder="0" applyAlignment="0" applyProtection="0"/>
    <xf numFmtId="0" fontId="97" fillId="2"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97" fillId="4" borderId="0" applyNumberFormat="0" applyBorder="0" applyAlignment="0" applyProtection="0"/>
    <xf numFmtId="0" fontId="1" fillId="5" borderId="0" applyNumberFormat="0" applyBorder="0" applyAlignment="0" applyProtection="0"/>
    <xf numFmtId="0" fontId="97" fillId="4"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1" fillId="5" borderId="0" applyNumberFormat="0" applyBorder="0" applyAlignment="0" applyProtection="0"/>
    <xf numFmtId="0" fontId="97" fillId="15" borderId="0" applyNumberFormat="0" applyBorder="0" applyAlignment="0" applyProtection="0"/>
    <xf numFmtId="0" fontId="32" fillId="15" borderId="0" applyNumberFormat="0" applyBorder="0" applyAlignment="0" applyProtection="0"/>
    <xf numFmtId="0" fontId="97" fillId="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97" fillId="6" borderId="0" applyNumberFormat="0" applyBorder="0" applyAlignment="0" applyProtection="0"/>
    <xf numFmtId="0" fontId="1" fillId="7" borderId="0" applyNumberFormat="0" applyBorder="0" applyAlignment="0" applyProtection="0"/>
    <xf numFmtId="0" fontId="97" fillId="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1" fillId="7" borderId="0" applyNumberFormat="0" applyBorder="0" applyAlignment="0" applyProtection="0"/>
    <xf numFmtId="0" fontId="97" fillId="16" borderId="0" applyNumberFormat="0" applyBorder="0" applyAlignment="0" applyProtection="0"/>
    <xf numFmtId="0" fontId="32" fillId="16" borderId="0" applyNumberFormat="0" applyBorder="0" applyAlignment="0" applyProtection="0"/>
    <xf numFmtId="0" fontId="97" fillId="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97" fillId="8" borderId="0" applyNumberFormat="0" applyBorder="0" applyAlignment="0" applyProtection="0"/>
    <xf numFmtId="0" fontId="1" fillId="9" borderId="0" applyNumberFormat="0" applyBorder="0" applyAlignment="0" applyProtection="0"/>
    <xf numFmtId="0" fontId="97" fillId="8"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1" fillId="9" borderId="0" applyNumberFormat="0" applyBorder="0" applyAlignment="0" applyProtection="0"/>
    <xf numFmtId="0" fontId="97" fillId="13" borderId="0" applyNumberFormat="0" applyBorder="0" applyAlignment="0" applyProtection="0"/>
    <xf numFmtId="0" fontId="32" fillId="13" borderId="0" applyNumberFormat="0" applyBorder="0" applyAlignment="0" applyProtection="0"/>
    <xf numFmtId="0" fontId="97" fillId="8"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97" fillId="10" borderId="0" applyNumberFormat="0" applyBorder="0" applyAlignment="0" applyProtection="0"/>
    <xf numFmtId="0" fontId="1" fillId="11" borderId="0" applyNumberFormat="0" applyBorder="0" applyAlignment="0" applyProtection="0"/>
    <xf numFmtId="0" fontId="97"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97" fillId="12" borderId="0" applyNumberFormat="0" applyBorder="0" applyAlignment="0" applyProtection="0"/>
    <xf numFmtId="0" fontId="1" fillId="13" borderId="0" applyNumberFormat="0" applyBorder="0" applyAlignment="0" applyProtection="0"/>
    <xf numFmtId="0" fontId="97" fillId="12"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1" fillId="13" borderId="0" applyNumberFormat="0" applyBorder="0" applyAlignment="0" applyProtection="0"/>
    <xf numFmtId="0" fontId="97" fillId="16" borderId="0" applyNumberFormat="0" applyBorder="0" applyAlignment="0" applyProtection="0"/>
    <xf numFmtId="0" fontId="32" fillId="16" borderId="0" applyNumberFormat="0" applyBorder="0" applyAlignment="0" applyProtection="0"/>
    <xf numFmtId="0" fontId="97" fillId="1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97" fillId="17" borderId="0" applyNumberFormat="0" applyBorder="0" applyAlignment="0" applyProtection="0"/>
    <xf numFmtId="0" fontId="1" fillId="14" borderId="0" applyNumberFormat="0" applyBorder="0" applyAlignment="0" applyProtection="0"/>
    <xf numFmtId="0" fontId="97" fillId="18" borderId="0" applyNumberFormat="0" applyBorder="0" applyAlignment="0" applyProtection="0"/>
    <xf numFmtId="0" fontId="1" fillId="15" borderId="0" applyNumberFormat="0" applyBorder="0" applyAlignment="0" applyProtection="0"/>
    <xf numFmtId="0" fontId="97" fillId="19" borderId="0" applyNumberFormat="0" applyBorder="0" applyAlignment="0" applyProtection="0"/>
    <xf numFmtId="0" fontId="1" fillId="20" borderId="0" applyNumberFormat="0" applyBorder="0" applyAlignment="0" applyProtection="0"/>
    <xf numFmtId="0" fontId="97" fillId="21" borderId="0" applyNumberFormat="0" applyBorder="0" applyAlignment="0" applyProtection="0"/>
    <xf numFmtId="0" fontId="1" fillId="9" borderId="0" applyNumberFormat="0" applyBorder="0" applyAlignment="0" applyProtection="0"/>
    <xf numFmtId="0" fontId="97" fillId="22" borderId="0" applyNumberFormat="0" applyBorder="0" applyAlignment="0" applyProtection="0"/>
    <xf numFmtId="0" fontId="1" fillId="14" borderId="0" applyNumberFormat="0" applyBorder="0" applyAlignment="0" applyProtection="0"/>
    <xf numFmtId="0" fontId="97" fillId="23" borderId="0" applyNumberFormat="0" applyBorder="0" applyAlignment="0" applyProtection="0"/>
    <xf numFmtId="0" fontId="1" fillId="24" borderId="0" applyNumberFormat="0" applyBorder="0" applyAlignment="0" applyProtection="0"/>
    <xf numFmtId="0" fontId="97" fillId="17" borderId="0" applyNumberFormat="0" applyBorder="0" applyAlignment="0" applyProtection="0"/>
    <xf numFmtId="0" fontId="1" fillId="14" borderId="0" applyNumberFormat="0" applyBorder="0" applyAlignment="0" applyProtection="0"/>
    <xf numFmtId="0" fontId="97" fillId="17" borderId="0" applyNumberFormat="0" applyBorder="0" applyAlignment="0" applyProtection="0"/>
    <xf numFmtId="0" fontId="97" fillId="11" borderId="0" applyNumberFormat="0" applyBorder="0" applyAlignment="0" applyProtection="0"/>
    <xf numFmtId="0" fontId="97" fillId="11" borderId="0" applyNumberFormat="0" applyBorder="0" applyAlignment="0" applyProtection="0"/>
    <xf numFmtId="0" fontId="1" fillId="14" borderId="0" applyNumberFormat="0" applyBorder="0" applyAlignment="0" applyProtection="0"/>
    <xf numFmtId="0" fontId="97" fillId="11" borderId="0" applyNumberFormat="0" applyBorder="0" applyAlignment="0" applyProtection="0"/>
    <xf numFmtId="0" fontId="32" fillId="11" borderId="0" applyNumberFormat="0" applyBorder="0" applyAlignment="0" applyProtection="0"/>
    <xf numFmtId="0" fontId="97" fillId="17"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97" fillId="18" borderId="0" applyNumberFormat="0" applyBorder="0" applyAlignment="0" applyProtection="0"/>
    <xf numFmtId="0" fontId="1" fillId="15" borderId="0" applyNumberFormat="0" applyBorder="0" applyAlignment="0" applyProtection="0"/>
    <xf numFmtId="0" fontId="97" fillId="1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97" fillId="19" borderId="0" applyNumberFormat="0" applyBorder="0" applyAlignment="0" applyProtection="0"/>
    <xf numFmtId="0" fontId="1" fillId="20" borderId="0" applyNumberFormat="0" applyBorder="0" applyAlignment="0" applyProtection="0"/>
    <xf numFmtId="0" fontId="97" fillId="19"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1" fillId="20" borderId="0" applyNumberFormat="0" applyBorder="0" applyAlignment="0" applyProtection="0"/>
    <xf numFmtId="0" fontId="97" fillId="25" borderId="0" applyNumberFormat="0" applyBorder="0" applyAlignment="0" applyProtection="0"/>
    <xf numFmtId="0" fontId="32" fillId="25" borderId="0" applyNumberFormat="0" applyBorder="0" applyAlignment="0" applyProtection="0"/>
    <xf numFmtId="0" fontId="97" fillId="1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97" fillId="21" borderId="0" applyNumberFormat="0" applyBorder="0" applyAlignment="0" applyProtection="0"/>
    <xf numFmtId="0" fontId="1" fillId="9" borderId="0" applyNumberFormat="0" applyBorder="0" applyAlignment="0" applyProtection="0"/>
    <xf numFmtId="0" fontId="97" fillId="21"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1" fillId="9" borderId="0" applyNumberFormat="0" applyBorder="0" applyAlignment="0" applyProtection="0"/>
    <xf numFmtId="0" fontId="97" fillId="5" borderId="0" applyNumberFormat="0" applyBorder="0" applyAlignment="0" applyProtection="0"/>
    <xf numFmtId="0" fontId="32" fillId="5" borderId="0" applyNumberFormat="0" applyBorder="0" applyAlignment="0" applyProtection="0"/>
    <xf numFmtId="0" fontId="97" fillId="21"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97" fillId="22" borderId="0" applyNumberFormat="0" applyBorder="0" applyAlignment="0" applyProtection="0"/>
    <xf numFmtId="0" fontId="1" fillId="14" borderId="0" applyNumberFormat="0" applyBorder="0" applyAlignment="0" applyProtection="0"/>
    <xf numFmtId="0" fontId="97" fillId="22" borderId="0" applyNumberFormat="0" applyBorder="0" applyAlignment="0" applyProtection="0"/>
    <xf numFmtId="0" fontId="97" fillId="11" borderId="0" applyNumberFormat="0" applyBorder="0" applyAlignment="0" applyProtection="0"/>
    <xf numFmtId="0" fontId="97" fillId="11" borderId="0" applyNumberFormat="0" applyBorder="0" applyAlignment="0" applyProtection="0"/>
    <xf numFmtId="0" fontId="1" fillId="14" borderId="0" applyNumberFormat="0" applyBorder="0" applyAlignment="0" applyProtection="0"/>
    <xf numFmtId="0" fontId="97" fillId="11" borderId="0" applyNumberFormat="0" applyBorder="0" applyAlignment="0" applyProtection="0"/>
    <xf numFmtId="0" fontId="32" fillId="11" borderId="0" applyNumberFormat="0" applyBorder="0" applyAlignment="0" applyProtection="0"/>
    <xf numFmtId="0" fontId="97" fillId="22"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97" fillId="23" borderId="0" applyNumberFormat="0" applyBorder="0" applyAlignment="0" applyProtection="0"/>
    <xf numFmtId="0" fontId="1" fillId="24" borderId="0" applyNumberFormat="0" applyBorder="0" applyAlignment="0" applyProtection="0"/>
    <xf numFmtId="0" fontId="97" fillId="23"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1" fillId="24" borderId="0" applyNumberFormat="0" applyBorder="0" applyAlignment="0" applyProtection="0"/>
    <xf numFmtId="0" fontId="97" fillId="16" borderId="0" applyNumberFormat="0" applyBorder="0" applyAlignment="0" applyProtection="0"/>
    <xf numFmtId="0" fontId="32" fillId="16" borderId="0" applyNumberFormat="0" applyBorder="0" applyAlignment="0" applyProtection="0"/>
    <xf numFmtId="0" fontId="97"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98" fillId="26" borderId="0" applyNumberFormat="0" applyBorder="0" applyAlignment="0" applyProtection="0"/>
    <xf numFmtId="0" fontId="9" fillId="27" borderId="0" applyNumberFormat="0" applyBorder="0" applyAlignment="0" applyProtection="0"/>
    <xf numFmtId="0" fontId="98" fillId="28" borderId="0" applyNumberFormat="0" applyBorder="0" applyAlignment="0" applyProtection="0"/>
    <xf numFmtId="0" fontId="9" fillId="15" borderId="0" applyNumberFormat="0" applyBorder="0" applyAlignment="0" applyProtection="0"/>
    <xf numFmtId="0" fontId="98" fillId="29" borderId="0" applyNumberFormat="0" applyBorder="0" applyAlignment="0" applyProtection="0"/>
    <xf numFmtId="0" fontId="9" fillId="20" borderId="0" applyNumberFormat="0" applyBorder="0" applyAlignment="0" applyProtection="0"/>
    <xf numFmtId="0" fontId="98" fillId="30" borderId="0" applyNumberFormat="0" applyBorder="0" applyAlignment="0" applyProtection="0"/>
    <xf numFmtId="0" fontId="9" fillId="31" borderId="0" applyNumberFormat="0" applyBorder="0" applyAlignment="0" applyProtection="0"/>
    <xf numFmtId="0" fontId="98" fillId="32" borderId="0" applyNumberFormat="0" applyBorder="0" applyAlignment="0" applyProtection="0"/>
    <xf numFmtId="0" fontId="9" fillId="33" borderId="0" applyNumberFormat="0" applyBorder="0" applyAlignment="0" applyProtection="0"/>
    <xf numFmtId="0" fontId="98" fillId="34" borderId="0" applyNumberFormat="0" applyBorder="0" applyAlignment="0" applyProtection="0"/>
    <xf numFmtId="0" fontId="9" fillId="35" borderId="0" applyNumberFormat="0" applyBorder="0" applyAlignment="0" applyProtection="0"/>
    <xf numFmtId="0" fontId="98" fillId="26" borderId="0" applyNumberFormat="0" applyBorder="0" applyAlignment="0" applyProtection="0"/>
    <xf numFmtId="0" fontId="9" fillId="27" borderId="0" applyNumberFormat="0" applyBorder="0" applyAlignment="0" applyProtection="0"/>
    <xf numFmtId="0" fontId="98" fillId="26" borderId="0" applyNumberFormat="0" applyBorder="0" applyAlignment="0" applyProtection="0"/>
    <xf numFmtId="0" fontId="98" fillId="11" borderId="0" applyNumberFormat="0" applyBorder="0" applyAlignment="0" applyProtection="0"/>
    <xf numFmtId="0" fontId="98" fillId="11" borderId="0" applyNumberFormat="0" applyBorder="0" applyAlignment="0" applyProtection="0"/>
    <xf numFmtId="0" fontId="9" fillId="27" borderId="0" applyNumberFormat="0" applyBorder="0" applyAlignment="0" applyProtection="0"/>
    <xf numFmtId="0" fontId="98" fillId="11" borderId="0" applyNumberFormat="0" applyBorder="0" applyAlignment="0" applyProtection="0"/>
    <xf numFmtId="0" fontId="33" fillId="11" borderId="0" applyNumberFormat="0" applyBorder="0" applyAlignment="0" applyProtection="0"/>
    <xf numFmtId="0" fontId="98" fillId="2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98" fillId="28" borderId="0" applyNumberFormat="0" applyBorder="0" applyAlignment="0" applyProtection="0"/>
    <xf numFmtId="0" fontId="9" fillId="15" borderId="0" applyNumberFormat="0" applyBorder="0" applyAlignment="0" applyProtection="0"/>
    <xf numFmtId="0" fontId="98" fillId="28"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 fillId="15" borderId="0" applyNumberFormat="0" applyBorder="0" applyAlignment="0" applyProtection="0"/>
    <xf numFmtId="0" fontId="98" fillId="36" borderId="0" applyNumberFormat="0" applyBorder="0" applyAlignment="0" applyProtection="0"/>
    <xf numFmtId="0" fontId="33" fillId="36" borderId="0" applyNumberFormat="0" applyBorder="0" applyAlignment="0" applyProtection="0"/>
    <xf numFmtId="0" fontId="98" fillId="2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98" fillId="29" borderId="0" applyNumberFormat="0" applyBorder="0" applyAlignment="0" applyProtection="0"/>
    <xf numFmtId="0" fontId="9" fillId="20" borderId="0" applyNumberFormat="0" applyBorder="0" applyAlignment="0" applyProtection="0"/>
    <xf numFmtId="0" fontId="98" fillId="29"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0" fontId="9" fillId="20" borderId="0" applyNumberFormat="0" applyBorder="0" applyAlignment="0" applyProtection="0"/>
    <xf numFmtId="0" fontId="98" fillId="24" borderId="0" applyNumberFormat="0" applyBorder="0" applyAlignment="0" applyProtection="0"/>
    <xf numFmtId="0" fontId="33" fillId="24" borderId="0" applyNumberFormat="0" applyBorder="0" applyAlignment="0" applyProtection="0"/>
    <xf numFmtId="0" fontId="98" fillId="2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98" fillId="30" borderId="0" applyNumberFormat="0" applyBorder="0" applyAlignment="0" applyProtection="0"/>
    <xf numFmtId="0" fontId="9" fillId="31" borderId="0" applyNumberFormat="0" applyBorder="0" applyAlignment="0" applyProtection="0"/>
    <xf numFmtId="0" fontId="98" fillId="30" borderId="0" applyNumberFormat="0" applyBorder="0" applyAlignment="0" applyProtection="0"/>
    <xf numFmtId="0" fontId="98" fillId="5" borderId="0" applyNumberFormat="0" applyBorder="0" applyAlignment="0" applyProtection="0"/>
    <xf numFmtId="0" fontId="98" fillId="5" borderId="0" applyNumberFormat="0" applyBorder="0" applyAlignment="0" applyProtection="0"/>
    <xf numFmtId="0" fontId="9" fillId="31" borderId="0" applyNumberFormat="0" applyBorder="0" applyAlignment="0" applyProtection="0"/>
    <xf numFmtId="0" fontId="98" fillId="5" borderId="0" applyNumberFormat="0" applyBorder="0" applyAlignment="0" applyProtection="0"/>
    <xf numFmtId="0" fontId="33" fillId="5" borderId="0" applyNumberFormat="0" applyBorder="0" applyAlignment="0" applyProtection="0"/>
    <xf numFmtId="0" fontId="98" fillId="30"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98" fillId="32" borderId="0" applyNumberFormat="0" applyBorder="0" applyAlignment="0" applyProtection="0"/>
    <xf numFmtId="0" fontId="9" fillId="33" borderId="0" applyNumberFormat="0" applyBorder="0" applyAlignment="0" applyProtection="0"/>
    <xf numFmtId="0" fontId="98" fillId="32" borderId="0" applyNumberFormat="0" applyBorder="0" applyAlignment="0" applyProtection="0"/>
    <xf numFmtId="0" fontId="98" fillId="11" borderId="0" applyNumberFormat="0" applyBorder="0" applyAlignment="0" applyProtection="0"/>
    <xf numFmtId="0" fontId="98" fillId="11" borderId="0" applyNumberFormat="0" applyBorder="0" applyAlignment="0" applyProtection="0"/>
    <xf numFmtId="0" fontId="9" fillId="33" borderId="0" applyNumberFormat="0" applyBorder="0" applyAlignment="0" applyProtection="0"/>
    <xf numFmtId="0" fontId="98" fillId="11" borderId="0" applyNumberFormat="0" applyBorder="0" applyAlignment="0" applyProtection="0"/>
    <xf numFmtId="0" fontId="33" fillId="11" borderId="0" applyNumberFormat="0" applyBorder="0" applyAlignment="0" applyProtection="0"/>
    <xf numFmtId="0" fontId="98" fillId="32"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98" fillId="34" borderId="0" applyNumberFormat="0" applyBorder="0" applyAlignment="0" applyProtection="0"/>
    <xf numFmtId="0" fontId="9" fillId="35" borderId="0" applyNumberFormat="0" applyBorder="0" applyAlignment="0" applyProtection="0"/>
    <xf numFmtId="0" fontId="98" fillId="34"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 fillId="35" borderId="0" applyNumberFormat="0" applyBorder="0" applyAlignment="0" applyProtection="0"/>
    <xf numFmtId="0" fontId="98" fillId="15" borderId="0" applyNumberFormat="0" applyBorder="0" applyAlignment="0" applyProtection="0"/>
    <xf numFmtId="0" fontId="33" fillId="15" borderId="0" applyNumberFormat="0" applyBorder="0" applyAlignment="0" applyProtection="0"/>
    <xf numFmtId="0" fontId="98" fillId="3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9" fillId="38"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40" borderId="0" applyNumberFormat="0" applyBorder="0" applyAlignment="0" applyProtection="0"/>
    <xf numFmtId="0" fontId="9" fillId="41" borderId="0" applyNumberFormat="0" applyBorder="0" applyAlignment="0" applyProtection="0"/>
    <xf numFmtId="0" fontId="98" fillId="39"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 fillId="41" borderId="0" applyNumberFormat="0" applyBorder="0" applyAlignment="0" applyProtection="0"/>
    <xf numFmtId="0" fontId="98" fillId="40" borderId="0" applyNumberFormat="0" applyBorder="0" applyAlignment="0" applyProtection="0"/>
    <xf numFmtId="0" fontId="33" fillId="40" borderId="0" applyNumberFormat="0" applyBorder="0" applyAlignment="0" applyProtection="0"/>
    <xf numFmtId="0" fontId="98" fillId="39" borderId="0" applyNumberFormat="0" applyBorder="0" applyAlignment="0" applyProtection="0"/>
    <xf numFmtId="0" fontId="33" fillId="40" borderId="0" applyNumberFormat="0" applyBorder="0" applyAlignment="0" applyProtection="0"/>
    <xf numFmtId="0" fontId="98" fillId="39" borderId="0" applyNumberFormat="0" applyBorder="0" applyAlignment="0" applyProtection="0"/>
    <xf numFmtId="0" fontId="33" fillId="40"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36" borderId="0" applyNumberFormat="0" applyBorder="0" applyAlignment="0" applyProtection="0"/>
    <xf numFmtId="0" fontId="9" fillId="46" borderId="0" applyNumberFormat="0" applyBorder="0" applyAlignment="0" applyProtection="0"/>
    <xf numFmtId="0" fontId="98" fillId="45"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 fillId="46" borderId="0" applyNumberFormat="0" applyBorder="0" applyAlignment="0" applyProtection="0"/>
    <xf numFmtId="0" fontId="98" fillId="36" borderId="0" applyNumberFormat="0" applyBorder="0" applyAlignment="0" applyProtection="0"/>
    <xf numFmtId="0" fontId="33" fillId="36" borderId="0" applyNumberFormat="0" applyBorder="0" applyAlignment="0" applyProtection="0"/>
    <xf numFmtId="0" fontId="98" fillId="45" borderId="0" applyNumberFormat="0" applyBorder="0" applyAlignment="0" applyProtection="0"/>
    <xf numFmtId="0" fontId="33" fillId="36" borderId="0" applyNumberFormat="0" applyBorder="0" applyAlignment="0" applyProtection="0"/>
    <xf numFmtId="0" fontId="98" fillId="45" borderId="0" applyNumberFormat="0" applyBorder="0" applyAlignment="0" applyProtection="0"/>
    <xf numFmtId="0" fontId="33" fillId="36"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1" fillId="42" borderId="0" applyNumberFormat="0" applyBorder="0" applyAlignment="0" applyProtection="0"/>
    <xf numFmtId="0" fontId="1" fillId="47" borderId="0" applyNumberFormat="0" applyBorder="0" applyAlignment="0" applyProtection="0"/>
    <xf numFmtId="0" fontId="9" fillId="43" borderId="0" applyNumberFormat="0" applyBorder="0" applyAlignment="0" applyProtection="0"/>
    <xf numFmtId="0" fontId="98" fillId="48" borderId="0" applyNumberFormat="0" applyBorder="0" applyAlignment="0" applyProtection="0"/>
    <xf numFmtId="0" fontId="98" fillId="48" borderId="0" applyNumberFormat="0" applyBorder="0" applyAlignment="0" applyProtection="0"/>
    <xf numFmtId="0" fontId="98" fillId="48" borderId="0" applyNumberFormat="0" applyBorder="0" applyAlignment="0" applyProtection="0"/>
    <xf numFmtId="0" fontId="98" fillId="24" borderId="0" applyNumberFormat="0" applyBorder="0" applyAlignment="0" applyProtection="0"/>
    <xf numFmtId="0" fontId="9" fillId="44" borderId="0" applyNumberFormat="0" applyBorder="0" applyAlignment="0" applyProtection="0"/>
    <xf numFmtId="0" fontId="98" fillId="48" borderId="0" applyNumberFormat="0" applyBorder="0" applyAlignment="0" applyProtection="0"/>
    <xf numFmtId="0" fontId="98" fillId="24" borderId="0" applyNumberFormat="0" applyBorder="0" applyAlignment="0" applyProtection="0"/>
    <xf numFmtId="0" fontId="98" fillId="24" borderId="0" applyNumberFormat="0" applyBorder="0" applyAlignment="0" applyProtection="0"/>
    <xf numFmtId="0" fontId="9" fillId="44" borderId="0" applyNumberFormat="0" applyBorder="0" applyAlignment="0" applyProtection="0"/>
    <xf numFmtId="0" fontId="98" fillId="24" borderId="0" applyNumberFormat="0" applyBorder="0" applyAlignment="0" applyProtection="0"/>
    <xf numFmtId="0" fontId="33" fillId="24" borderId="0" applyNumberFormat="0" applyBorder="0" applyAlignment="0" applyProtection="0"/>
    <xf numFmtId="0" fontId="98" fillId="48" borderId="0" applyNumberFormat="0" applyBorder="0" applyAlignment="0" applyProtection="0"/>
    <xf numFmtId="0" fontId="33" fillId="24" borderId="0" applyNumberFormat="0" applyBorder="0" applyAlignment="0" applyProtection="0"/>
    <xf numFmtId="0" fontId="98" fillId="48" borderId="0" applyNumberFormat="0" applyBorder="0" applyAlignment="0" applyProtection="0"/>
    <xf numFmtId="0" fontId="33" fillId="24" borderId="0" applyNumberFormat="0" applyBorder="0" applyAlignment="0" applyProtection="0"/>
    <xf numFmtId="0" fontId="98" fillId="48" borderId="0" applyNumberFormat="0" applyBorder="0" applyAlignment="0" applyProtection="0"/>
    <xf numFmtId="0" fontId="98" fillId="48" borderId="0" applyNumberFormat="0" applyBorder="0" applyAlignment="0" applyProtection="0"/>
    <xf numFmtId="0" fontId="98" fillId="48" borderId="0" applyNumberFormat="0" applyBorder="0" applyAlignment="0" applyProtection="0"/>
    <xf numFmtId="0" fontId="98" fillId="48" borderId="0" applyNumberFormat="0" applyBorder="0" applyAlignment="0" applyProtection="0"/>
    <xf numFmtId="0" fontId="98" fillId="48" borderId="0" applyNumberFormat="0" applyBorder="0" applyAlignment="0" applyProtection="0"/>
    <xf numFmtId="0" fontId="1" fillId="37" borderId="0" applyNumberFormat="0" applyBorder="0" applyAlignment="0" applyProtection="0"/>
    <xf numFmtId="0" fontId="1" fillId="43" borderId="0" applyNumberFormat="0" applyBorder="0" applyAlignment="0" applyProtection="0"/>
    <xf numFmtId="0" fontId="9" fillId="43" borderId="0" applyNumberFormat="0" applyBorder="0" applyAlignment="0" applyProtection="0"/>
    <xf numFmtId="0" fontId="98" fillId="49" borderId="0" applyNumberFormat="0" applyBorder="0" applyAlignment="0" applyProtection="0"/>
    <xf numFmtId="0" fontId="98" fillId="49" borderId="0" applyNumberFormat="0" applyBorder="0" applyAlignment="0" applyProtection="0"/>
    <xf numFmtId="0" fontId="98" fillId="49" borderId="0" applyNumberFormat="0" applyBorder="0" applyAlignment="0" applyProtection="0"/>
    <xf numFmtId="0" fontId="98" fillId="50" borderId="0" applyNumberFormat="0" applyBorder="0" applyAlignment="0" applyProtection="0"/>
    <xf numFmtId="0" fontId="9" fillId="41" borderId="0" applyNumberFormat="0" applyBorder="0" applyAlignment="0" applyProtection="0"/>
    <xf numFmtId="0" fontId="98" fillId="49" borderId="0" applyNumberFormat="0" applyBorder="0" applyAlignment="0" applyProtection="0"/>
    <xf numFmtId="0" fontId="98" fillId="50" borderId="0" applyNumberFormat="0" applyBorder="0" applyAlignment="0" applyProtection="0"/>
    <xf numFmtId="0" fontId="98" fillId="50" borderId="0" applyNumberFormat="0" applyBorder="0" applyAlignment="0" applyProtection="0"/>
    <xf numFmtId="0" fontId="9" fillId="41" borderId="0" applyNumberFormat="0" applyBorder="0" applyAlignment="0" applyProtection="0"/>
    <xf numFmtId="0" fontId="98" fillId="50" borderId="0" applyNumberFormat="0" applyBorder="0" applyAlignment="0" applyProtection="0"/>
    <xf numFmtId="0" fontId="33" fillId="50" borderId="0" applyNumberFormat="0" applyBorder="0" applyAlignment="0" applyProtection="0"/>
    <xf numFmtId="0" fontId="98" fillId="49" borderId="0" applyNumberFormat="0" applyBorder="0" applyAlignment="0" applyProtection="0"/>
    <xf numFmtId="0" fontId="33" fillId="50" borderId="0" applyNumberFormat="0" applyBorder="0" applyAlignment="0" applyProtection="0"/>
    <xf numFmtId="0" fontId="98" fillId="49" borderId="0" applyNumberFormat="0" applyBorder="0" applyAlignment="0" applyProtection="0"/>
    <xf numFmtId="0" fontId="33" fillId="50" borderId="0" applyNumberFormat="0" applyBorder="0" applyAlignment="0" applyProtection="0"/>
    <xf numFmtId="0" fontId="98" fillId="49" borderId="0" applyNumberFormat="0" applyBorder="0" applyAlignment="0" applyProtection="0"/>
    <xf numFmtId="0" fontId="98" fillId="49" borderId="0" applyNumberFormat="0" applyBorder="0" applyAlignment="0" applyProtection="0"/>
    <xf numFmtId="0" fontId="98" fillId="49" borderId="0" applyNumberFormat="0" applyBorder="0" applyAlignment="0" applyProtection="0"/>
    <xf numFmtId="0" fontId="98" fillId="49" borderId="0" applyNumberFormat="0" applyBorder="0" applyAlignment="0" applyProtection="0"/>
    <xf numFmtId="0" fontId="98" fillId="49" borderId="0" applyNumberFormat="0" applyBorder="0" applyAlignment="0" applyProtection="0"/>
    <xf numFmtId="0" fontId="1" fillId="51" borderId="0" applyNumberFormat="0" applyBorder="0" applyAlignment="0" applyProtection="0"/>
    <xf numFmtId="0" fontId="1" fillId="37" borderId="0" applyNumberFormat="0" applyBorder="0" applyAlignment="0" applyProtection="0"/>
    <xf numFmtId="0" fontId="9" fillId="38" borderId="0" applyNumberFormat="0" applyBorder="0" applyAlignment="0" applyProtection="0"/>
    <xf numFmtId="0" fontId="9" fillId="52" borderId="0" applyNumberFormat="0" applyBorder="0" applyAlignment="0" applyProtection="0"/>
    <xf numFmtId="0" fontId="98" fillId="5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 fillId="42" borderId="0" applyNumberFormat="0" applyBorder="0" applyAlignment="0" applyProtection="0"/>
    <xf numFmtId="0" fontId="1" fillId="54" borderId="0" applyNumberFormat="0" applyBorder="0" applyAlignment="0" applyProtection="0"/>
    <xf numFmtId="0" fontId="9" fillId="54"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6" borderId="0" applyNumberFormat="0" applyBorder="0" applyAlignment="0" applyProtection="0"/>
    <xf numFmtId="0" fontId="9" fillId="57" borderId="0" applyNumberFormat="0" applyBorder="0" applyAlignment="0" applyProtection="0"/>
    <xf numFmtId="0" fontId="98" fillId="55"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 fillId="57" borderId="0" applyNumberFormat="0" applyBorder="0" applyAlignment="0" applyProtection="0"/>
    <xf numFmtId="0" fontId="98" fillId="56" borderId="0" applyNumberFormat="0" applyBorder="0" applyAlignment="0" applyProtection="0"/>
    <xf numFmtId="0" fontId="33" fillId="56" borderId="0" applyNumberFormat="0" applyBorder="0" applyAlignment="0" applyProtection="0"/>
    <xf numFmtId="0" fontId="98" fillId="55" borderId="0" applyNumberFormat="0" applyBorder="0" applyAlignment="0" applyProtection="0"/>
    <xf numFmtId="0" fontId="33" fillId="56" borderId="0" applyNumberFormat="0" applyBorder="0" applyAlignment="0" applyProtection="0"/>
    <xf numFmtId="0" fontId="98" fillId="55" borderId="0" applyNumberFormat="0" applyBorder="0" applyAlignment="0" applyProtection="0"/>
    <xf numFmtId="0" fontId="33" fillId="56"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26" fillId="58" borderId="0" applyNumberFormat="0" applyBorder="0" applyAlignment="0" applyProtection="0"/>
    <xf numFmtId="0" fontId="99" fillId="59" borderId="0" applyNumberFormat="0" applyBorder="0" applyAlignment="0" applyProtection="0"/>
    <xf numFmtId="0" fontId="99" fillId="9" borderId="0" applyNumberFormat="0" applyBorder="0" applyAlignment="0" applyProtection="0"/>
    <xf numFmtId="0" fontId="99" fillId="9" borderId="0" applyNumberFormat="0" applyBorder="0" applyAlignment="0" applyProtection="0"/>
    <xf numFmtId="0" fontId="26" fillId="58" borderId="0" applyNumberFormat="0" applyBorder="0" applyAlignment="0" applyProtection="0"/>
    <xf numFmtId="0" fontId="99" fillId="9" borderId="0" applyNumberFormat="0" applyBorder="0" applyAlignment="0" applyProtection="0"/>
    <xf numFmtId="0" fontId="34" fillId="9" borderId="0" applyNumberFormat="0" applyBorder="0" applyAlignment="0" applyProtection="0"/>
    <xf numFmtId="0" fontId="99" fillId="5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7" fillId="60" borderId="1" applyNumberFormat="0" applyAlignment="0" applyProtection="0"/>
    <xf numFmtId="0" fontId="100" fillId="61" borderId="2" applyNumberFormat="0" applyAlignment="0" applyProtection="0"/>
    <xf numFmtId="0" fontId="59" fillId="62" borderId="2" applyNumberFormat="0" applyAlignment="0" applyProtection="0"/>
    <xf numFmtId="0" fontId="59" fillId="62" borderId="2" applyNumberFormat="0" applyAlignment="0" applyProtection="0"/>
    <xf numFmtId="0" fontId="27" fillId="60" borderId="1" applyNumberFormat="0" applyAlignment="0" applyProtection="0"/>
    <xf numFmtId="0" fontId="59" fillId="62" borderId="2" applyNumberFormat="0" applyAlignment="0" applyProtection="0"/>
    <xf numFmtId="0" fontId="35" fillId="62" borderId="1" applyNumberFormat="0" applyAlignment="0" applyProtection="0"/>
    <xf numFmtId="0" fontId="100" fillId="61" borderId="2" applyNumberFormat="0" applyAlignment="0" applyProtection="0"/>
    <xf numFmtId="0" fontId="35" fillId="62" borderId="1" applyNumberFormat="0" applyAlignment="0" applyProtection="0"/>
    <xf numFmtId="0" fontId="35" fillId="62" borderId="1" applyNumberFormat="0" applyAlignment="0" applyProtection="0"/>
    <xf numFmtId="0" fontId="17" fillId="44" borderId="3" applyNumberFormat="0" applyAlignment="0" applyProtection="0"/>
    <xf numFmtId="0" fontId="101" fillId="63" borderId="4" applyNumberFormat="0" applyAlignment="0" applyProtection="0"/>
    <xf numFmtId="0" fontId="36" fillId="64" borderId="3" applyNumberFormat="0" applyAlignment="0" applyProtection="0"/>
    <xf numFmtId="0" fontId="36" fillId="64" borderId="3" applyNumberFormat="0" applyAlignment="0" applyProtection="0"/>
    <xf numFmtId="0" fontId="36" fillId="64" borderId="3"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73"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0" fillId="0" borderId="0" applyFont="0" applyFill="0" applyBorder="0" applyAlignment="0" applyProtection="0"/>
    <xf numFmtId="43" fontId="4" fillId="0" borderId="0" applyFont="0" applyFill="0" applyBorder="0" applyAlignment="0" applyProtection="0"/>
    <xf numFmtId="19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2" fontId="28" fillId="0" borderId="0" applyFont="0" applyFill="0" applyBorder="0" applyAlignment="0" applyProtection="0"/>
    <xf numFmtId="43" fontId="4" fillId="0" borderId="0" applyFont="0" applyFill="0" applyBorder="0" applyAlignment="0" applyProtection="0"/>
    <xf numFmtId="173" fontId="97"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97" fillId="0" borderId="0" applyFont="0" applyFill="0" applyBorder="0" applyAlignment="0" applyProtection="0"/>
    <xf numFmtId="173" fontId="97" fillId="0" borderId="0" applyFont="0" applyFill="0" applyBorder="0" applyAlignment="0" applyProtection="0"/>
    <xf numFmtId="173" fontId="1" fillId="0" borderId="0" applyFont="0" applyFill="0" applyBorder="0" applyAlignment="0" applyProtection="0"/>
    <xf numFmtId="192" fontId="28" fillId="0" borderId="0" applyFont="0" applyFill="0" applyBorder="0" applyAlignment="0" applyProtection="0"/>
    <xf numFmtId="17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92" fontId="28" fillId="0" borderId="0" applyFont="0" applyFill="0" applyBorder="0" applyAlignment="0" applyProtection="0"/>
    <xf numFmtId="192" fontId="28" fillId="0" borderId="0" applyFont="0" applyFill="0" applyBorder="0" applyAlignment="0" applyProtection="0"/>
    <xf numFmtId="173" fontId="0" fillId="0" borderId="0" applyFont="0" applyFill="0" applyBorder="0" applyAlignment="0" applyProtection="0"/>
    <xf numFmtId="192" fontId="28" fillId="0" borderId="0" applyFont="0" applyFill="0" applyBorder="0" applyAlignment="0" applyProtection="0"/>
    <xf numFmtId="192" fontId="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02" fillId="65" borderId="0" applyNumberFormat="0" applyBorder="0" applyAlignment="0" applyProtection="0"/>
    <xf numFmtId="0" fontId="10" fillId="7" borderId="0" applyNumberFormat="0" applyBorder="0" applyAlignment="0" applyProtection="0"/>
    <xf numFmtId="0" fontId="54" fillId="0" borderId="5" applyAlignment="0">
      <protection/>
    </xf>
    <xf numFmtId="0" fontId="19" fillId="66" borderId="0" applyNumberFormat="0" applyBorder="0" applyAlignment="0" applyProtection="0"/>
    <xf numFmtId="0" fontId="19" fillId="67" borderId="0" applyNumberFormat="0" applyBorder="0" applyAlignment="0" applyProtection="0"/>
    <xf numFmtId="0" fontId="19" fillId="68" borderId="0" applyNumberFormat="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4" fillId="0" borderId="0">
      <alignment/>
      <protection/>
    </xf>
    <xf numFmtId="0" fontId="4" fillId="0" borderId="0">
      <alignment/>
      <protection/>
    </xf>
    <xf numFmtId="0" fontId="8" fillId="69" borderId="0">
      <alignment horizontal="left" vertical="top"/>
      <protection/>
    </xf>
    <xf numFmtId="0" fontId="16" fillId="0" borderId="0" applyNumberFormat="0" applyFill="0" applyBorder="0" applyAlignment="0" applyProtection="0"/>
    <xf numFmtId="0" fontId="10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 fontId="4" fillId="0" borderId="0" applyNumberFormat="0">
      <alignment/>
      <protection/>
    </xf>
    <xf numFmtId="4" fontId="4" fillId="0" borderId="0" applyNumberFormat="0">
      <alignment/>
      <protection/>
    </xf>
    <xf numFmtId="0" fontId="102" fillId="65" borderId="0" applyNumberFormat="0" applyBorder="0" applyAlignment="0" applyProtection="0"/>
    <xf numFmtId="0" fontId="10" fillId="47" borderId="0" applyNumberFormat="0" applyBorder="0" applyAlignment="0" applyProtection="0"/>
    <xf numFmtId="0" fontId="102" fillId="65" borderId="0" applyNumberFormat="0" applyBorder="0" applyAlignment="0" applyProtection="0"/>
    <xf numFmtId="0" fontId="102" fillId="11" borderId="0" applyNumberFormat="0" applyBorder="0" applyAlignment="0" applyProtection="0"/>
    <xf numFmtId="0" fontId="102" fillId="11" borderId="0" applyNumberFormat="0" applyBorder="0" applyAlignment="0" applyProtection="0"/>
    <xf numFmtId="0" fontId="10" fillId="47" borderId="0" applyNumberFormat="0" applyBorder="0" applyAlignment="0" applyProtection="0"/>
    <xf numFmtId="0" fontId="102" fillId="11" borderId="0" applyNumberFormat="0" applyBorder="0" applyAlignment="0" applyProtection="0"/>
    <xf numFmtId="0" fontId="38" fillId="11" borderId="0" applyNumberFormat="0" applyBorder="0" applyAlignment="0" applyProtection="0"/>
    <xf numFmtId="0" fontId="102" fillId="65"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22" fillId="0" borderId="6" applyNumberFormat="0" applyFill="0" applyAlignment="0" applyProtection="0"/>
    <xf numFmtId="0" fontId="104" fillId="0" borderId="7"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8" applyNumberFormat="0" applyFill="0" applyAlignment="0" applyProtection="0"/>
    <xf numFmtId="0" fontId="39" fillId="0" borderId="8" applyNumberFormat="0" applyFill="0" applyAlignment="0" applyProtection="0"/>
    <xf numFmtId="0" fontId="104" fillId="0" borderId="7"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23" fillId="0" borderId="9" applyNumberFormat="0" applyFill="0" applyAlignment="0" applyProtection="0"/>
    <xf numFmtId="0" fontId="105" fillId="0" borderId="10"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11" applyNumberFormat="0" applyFill="0" applyAlignment="0" applyProtection="0"/>
    <xf numFmtId="0" fontId="40" fillId="0" borderId="11" applyNumberFormat="0" applyFill="0" applyAlignment="0" applyProtection="0"/>
    <xf numFmtId="0" fontId="105" fillId="0" borderId="10"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24" fillId="0" borderId="12" applyNumberFormat="0" applyFill="0" applyAlignment="0" applyProtection="0"/>
    <xf numFmtId="0" fontId="106"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4" applyNumberFormat="0" applyFill="0" applyAlignment="0" applyProtection="0"/>
    <xf numFmtId="0" fontId="41" fillId="0" borderId="14" applyNumberFormat="0" applyFill="0" applyAlignment="0" applyProtection="0"/>
    <xf numFmtId="0" fontId="106" fillId="0" borderId="1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24" fillId="0" borderId="0" applyNumberFormat="0" applyFill="0" applyBorder="0" applyAlignment="0" applyProtection="0"/>
    <xf numFmtId="0" fontId="10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1" fillId="0" borderId="0" applyNumberFormat="0" applyFill="0" applyBorder="0" applyAlignment="0" applyProtection="0"/>
    <xf numFmtId="0" fontId="10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07" fillId="0" borderId="0" applyNumberFormat="0" applyFill="0" applyBorder="0" applyAlignment="0" applyProtection="0"/>
    <xf numFmtId="0" fontId="55" fillId="0" borderId="0" applyNumberFormat="0" applyFill="0" applyBorder="0" applyAlignment="0" applyProtection="0"/>
    <xf numFmtId="0" fontId="42" fillId="0" borderId="0" applyNumberFormat="0" applyFill="0" applyBorder="0" applyAlignment="0" applyProtection="0"/>
    <xf numFmtId="0" fontId="108" fillId="0" borderId="0" applyNumberFormat="0" applyFill="0" applyBorder="0" applyAlignment="0" applyProtection="0"/>
    <xf numFmtId="0" fontId="18" fillId="54" borderId="1" applyNumberFormat="0" applyAlignment="0" applyProtection="0"/>
    <xf numFmtId="0" fontId="109" fillId="70" borderId="2" applyNumberFormat="0" applyAlignment="0" applyProtection="0"/>
    <xf numFmtId="0" fontId="109" fillId="25" borderId="2" applyNumberFormat="0" applyAlignment="0" applyProtection="0"/>
    <xf numFmtId="0" fontId="109" fillId="25" borderId="2" applyNumberFormat="0" applyAlignment="0" applyProtection="0"/>
    <xf numFmtId="0" fontId="18" fillId="54" borderId="1" applyNumberFormat="0" applyAlignment="0" applyProtection="0"/>
    <xf numFmtId="0" fontId="109" fillId="25" borderId="2" applyNumberFormat="0" applyAlignment="0" applyProtection="0"/>
    <xf numFmtId="0" fontId="43" fillId="25" borderId="1" applyNumberFormat="0" applyAlignment="0" applyProtection="0"/>
    <xf numFmtId="0" fontId="109" fillId="70" borderId="2" applyNumberFormat="0" applyAlignment="0" applyProtection="0"/>
    <xf numFmtId="0" fontId="43" fillId="25" borderId="1" applyNumberFormat="0" applyAlignment="0" applyProtection="0"/>
    <xf numFmtId="0" fontId="43" fillId="25" borderId="1" applyNumberFormat="0" applyAlignment="0" applyProtection="0"/>
    <xf numFmtId="0" fontId="110" fillId="61" borderId="15" applyNumberFormat="0" applyAlignment="0" applyProtection="0"/>
    <xf numFmtId="0" fontId="11" fillId="71" borderId="16" applyNumberFormat="0" applyAlignment="0" applyProtection="0"/>
    <xf numFmtId="0" fontId="29" fillId="0" borderId="17" applyNumberFormat="0" applyFill="0" applyAlignment="0" applyProtection="0"/>
    <xf numFmtId="0" fontId="111" fillId="0" borderId="18" applyNumberFormat="0" applyFill="0" applyAlignment="0" applyProtection="0"/>
    <xf numFmtId="0" fontId="15" fillId="0" borderId="19" applyNumberFormat="0" applyFill="0" applyAlignment="0" applyProtection="0"/>
    <xf numFmtId="0" fontId="15" fillId="0" borderId="19" applyNumberFormat="0" applyFill="0" applyAlignment="0" applyProtection="0"/>
    <xf numFmtId="0" fontId="15" fillId="0" borderId="19" applyNumberFormat="0" applyFill="0" applyAlignment="0" applyProtection="0"/>
    <xf numFmtId="0" fontId="15" fillId="0" borderId="19"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15" fillId="0" borderId="19" applyNumberFormat="0" applyFill="0" applyAlignment="0" applyProtection="0"/>
    <xf numFmtId="0" fontId="44" fillId="0" borderId="19" applyNumberFormat="0" applyFill="0" applyAlignment="0" applyProtection="0"/>
    <xf numFmtId="0" fontId="111" fillId="0" borderId="18"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112" fillId="0" borderId="0" applyNumberFormat="0" applyFill="0" applyBorder="0" applyAlignment="0" applyProtection="0"/>
    <xf numFmtId="0" fontId="104" fillId="0" borderId="7" applyNumberFormat="0" applyFill="0" applyAlignment="0" applyProtection="0"/>
    <xf numFmtId="0" fontId="13" fillId="0" borderId="20" applyNumberFormat="0" applyFill="0" applyAlignment="0" applyProtection="0"/>
    <xf numFmtId="0" fontId="105" fillId="0" borderId="10" applyNumberFormat="0" applyFill="0" applyAlignment="0" applyProtection="0"/>
    <xf numFmtId="0" fontId="106" fillId="0" borderId="13" applyNumberFormat="0" applyFill="0" applyAlignment="0" applyProtection="0"/>
    <xf numFmtId="0" fontId="106" fillId="0" borderId="0" applyNumberFormat="0" applyFill="0" applyBorder="0" applyAlignment="0" applyProtection="0"/>
    <xf numFmtId="0" fontId="12" fillId="0" borderId="0" applyNumberFormat="0" applyFill="0" applyBorder="0" applyAlignment="0" applyProtection="0"/>
    <xf numFmtId="0" fontId="0" fillId="0" borderId="21">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28" fillId="0" borderId="0">
      <alignment/>
      <protection/>
    </xf>
    <xf numFmtId="0" fontId="4" fillId="0" borderId="0">
      <alignment/>
      <protection/>
    </xf>
    <xf numFmtId="0" fontId="9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56" fillId="0" borderId="0">
      <alignment/>
      <protection/>
    </xf>
    <xf numFmtId="0" fontId="4" fillId="0" borderId="0">
      <alignment/>
      <protection/>
    </xf>
    <xf numFmtId="0" fontId="0" fillId="0" borderId="0">
      <alignment/>
      <protection/>
    </xf>
    <xf numFmtId="0" fontId="3" fillId="0" borderId="0">
      <alignment/>
      <protection/>
    </xf>
    <xf numFmtId="0" fontId="0" fillId="0" borderId="0">
      <alignment/>
      <protection/>
    </xf>
    <xf numFmtId="0" fontId="4" fillId="0" borderId="0">
      <alignment/>
      <protection/>
    </xf>
    <xf numFmtId="0" fontId="0" fillId="0" borderId="0">
      <alignment/>
      <protection/>
    </xf>
    <xf numFmtId="0" fontId="113" fillId="72" borderId="0" applyNumberFormat="0" applyFont="0" applyFill="0" applyBorder="0" applyAlignment="0" applyProtection="0"/>
    <xf numFmtId="0" fontId="4" fillId="0" borderId="0">
      <alignment/>
      <protection/>
    </xf>
    <xf numFmtId="0" fontId="5" fillId="0" borderId="0">
      <alignment/>
      <protection/>
    </xf>
    <xf numFmtId="0" fontId="5" fillId="0" borderId="0">
      <alignment/>
      <protection/>
    </xf>
    <xf numFmtId="0" fontId="0" fillId="0" borderId="0">
      <alignment/>
      <protection/>
    </xf>
    <xf numFmtId="0" fontId="97"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4" fillId="0" borderId="0">
      <alignment/>
      <protection/>
    </xf>
    <xf numFmtId="0" fontId="14" fillId="73" borderId="0" applyNumberFormat="0" applyBorder="0" applyAlignment="0" applyProtection="0"/>
    <xf numFmtId="0" fontId="114" fillId="74" borderId="0" applyNumberFormat="0" applyBorder="0" applyAlignment="0" applyProtection="0"/>
    <xf numFmtId="0" fontId="66" fillId="74" borderId="0" applyNumberFormat="0" applyBorder="0" applyAlignment="0" applyProtection="0"/>
    <xf numFmtId="0" fontId="66" fillId="74" borderId="0" applyNumberFormat="0" applyBorder="0" applyAlignment="0" applyProtection="0"/>
    <xf numFmtId="0" fontId="14" fillId="73" borderId="0" applyNumberFormat="0" applyBorder="0" applyAlignment="0" applyProtection="0"/>
    <xf numFmtId="0" fontId="66" fillId="74" borderId="0" applyNumberFormat="0" applyBorder="0" applyAlignment="0" applyProtection="0"/>
    <xf numFmtId="0" fontId="45" fillId="25" borderId="0" applyNumberFormat="0" applyBorder="0" applyAlignment="0" applyProtection="0"/>
    <xf numFmtId="0" fontId="114" fillId="7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114" fillId="74" borderId="0" applyNumberFormat="0" applyBorder="0" applyAlignment="0" applyProtection="0"/>
    <xf numFmtId="0" fontId="0" fillId="0" borderId="0" applyNumberFormat="0" applyFill="0" applyBorder="0" applyAlignment="0" applyProtection="0"/>
    <xf numFmtId="0" fontId="97" fillId="0" borderId="0">
      <alignment/>
      <protection/>
    </xf>
    <xf numFmtId="0" fontId="0" fillId="0" borderId="0">
      <alignment/>
      <protection/>
    </xf>
    <xf numFmtId="0" fontId="0" fillId="0" borderId="0">
      <alignment wrapText="1"/>
      <protection/>
    </xf>
    <xf numFmtId="0" fontId="28"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97" fillId="0" borderId="0">
      <alignment/>
      <protection/>
    </xf>
    <xf numFmtId="0" fontId="28" fillId="0" borderId="0">
      <alignment/>
      <protection/>
    </xf>
    <xf numFmtId="0" fontId="28" fillId="0" borderId="0">
      <alignment/>
      <protection/>
    </xf>
    <xf numFmtId="0" fontId="0" fillId="0" borderId="0">
      <alignment/>
      <protection/>
    </xf>
    <xf numFmtId="0" fontId="4" fillId="0" borderId="0">
      <alignment/>
      <protection/>
    </xf>
    <xf numFmtId="0" fontId="0" fillId="0" borderId="0">
      <alignment/>
      <protection/>
    </xf>
    <xf numFmtId="181"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97" fillId="0" borderId="0">
      <alignment/>
      <protection/>
    </xf>
    <xf numFmtId="0" fontId="0" fillId="0" borderId="0">
      <alignment/>
      <protection/>
    </xf>
    <xf numFmtId="0" fontId="0" fillId="0" borderId="0" applyNumberFormat="0" applyFill="0" applyBorder="0" applyAlignment="0" applyProtection="0"/>
    <xf numFmtId="0" fontId="97"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97"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97" fillId="0" borderId="0">
      <alignment/>
      <protection/>
    </xf>
    <xf numFmtId="0" fontId="4" fillId="0" borderId="0">
      <alignment/>
      <protection/>
    </xf>
    <xf numFmtId="0" fontId="97"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4"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194" fontId="97" fillId="0" borderId="0">
      <alignment/>
      <protection/>
    </xf>
    <xf numFmtId="0" fontId="4"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wrapText="1"/>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wrapText="1"/>
      <protection/>
    </xf>
    <xf numFmtId="0" fontId="4" fillId="0" borderId="0">
      <alignment/>
      <protection/>
    </xf>
    <xf numFmtId="0" fontId="97" fillId="0" borderId="0">
      <alignment/>
      <protection/>
    </xf>
    <xf numFmtId="0" fontId="4" fillId="0" borderId="0">
      <alignment/>
      <protection/>
    </xf>
    <xf numFmtId="0" fontId="6"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wrapText="1"/>
      <protection/>
    </xf>
    <xf numFmtId="0" fontId="97" fillId="0" borderId="0">
      <alignment/>
      <protection/>
    </xf>
    <xf numFmtId="0" fontId="0" fillId="0" borderId="0">
      <alignment wrapText="1"/>
      <protection/>
    </xf>
    <xf numFmtId="0" fontId="4" fillId="0" borderId="0">
      <alignment/>
      <protection/>
    </xf>
    <xf numFmtId="0" fontId="0" fillId="0" borderId="0">
      <alignment/>
      <protection/>
    </xf>
    <xf numFmtId="0" fontId="0" fillId="0" borderId="0">
      <alignment/>
      <protection/>
    </xf>
    <xf numFmtId="0" fontId="0" fillId="0" borderId="0">
      <alignment wrapText="1"/>
      <protection/>
    </xf>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wrapText="1"/>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wrapText="1"/>
      <protection/>
    </xf>
    <xf numFmtId="0" fontId="97" fillId="0" borderId="0">
      <alignment/>
      <protection/>
    </xf>
    <xf numFmtId="0" fontId="0" fillId="0" borderId="0">
      <alignment wrapText="1"/>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0" fillId="42" borderId="21"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0" fillId="42" borderId="21"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97"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194" fontId="97"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0" fillId="42" borderId="21" applyNumberFormat="0" applyFont="0" applyAlignment="0" applyProtection="0"/>
    <xf numFmtId="0" fontId="1" fillId="75" borderId="22" applyNumberFormat="0" applyFont="0" applyAlignment="0" applyProtection="0"/>
    <xf numFmtId="0" fontId="0" fillId="42" borderId="21"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194" fontId="97"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194" fontId="97"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194" fontId="97"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194" fontId="97"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0" fontId="97" fillId="75" borderId="22" applyNumberFormat="0" applyFont="0" applyAlignment="0" applyProtection="0"/>
    <xf numFmtId="0" fontId="97" fillId="75" borderId="22" applyNumberFormat="0" applyFont="0" applyAlignment="0" applyProtection="0"/>
    <xf numFmtId="0" fontId="1" fillId="75" borderId="22" applyNumberFormat="0" applyFont="0" applyAlignment="0" applyProtection="0"/>
    <xf numFmtId="194" fontId="97"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 fillId="75" borderId="22" applyNumberFormat="0" applyFont="0" applyAlignment="0" applyProtection="0"/>
    <xf numFmtId="0" fontId="115" fillId="0" borderId="0" applyNumberFormat="0" applyFill="0" applyBorder="0" applyAlignment="0" applyProtection="0"/>
    <xf numFmtId="9" fontId="0" fillId="0" borderId="0" applyFont="0" applyFill="0" applyBorder="0" applyAlignment="0" applyProtection="0"/>
    <xf numFmtId="0" fontId="0" fillId="75" borderId="22" applyNumberFormat="0" applyFont="0" applyAlignment="0" applyProtection="0"/>
    <xf numFmtId="0" fontId="0" fillId="16" borderId="21" applyNumberFormat="0" applyFont="0" applyAlignment="0" applyProtection="0"/>
    <xf numFmtId="0" fontId="116" fillId="0" borderId="0" applyNumberFormat="0" applyFill="0" applyBorder="0" applyAlignment="0" applyProtection="0"/>
    <xf numFmtId="0" fontId="15" fillId="0" borderId="0" applyNumberFormat="0" applyFill="0" applyBorder="0" applyAlignment="0" applyProtection="0"/>
    <xf numFmtId="0" fontId="110" fillId="61" borderId="15" applyNumberFormat="0" applyAlignment="0" applyProtection="0"/>
    <xf numFmtId="0" fontId="11" fillId="60" borderId="16" applyNumberFormat="0" applyAlignment="0" applyProtection="0"/>
    <xf numFmtId="0" fontId="110" fillId="61" borderId="15" applyNumberFormat="0" applyAlignment="0" applyProtection="0"/>
    <xf numFmtId="0" fontId="110" fillId="62" borderId="15" applyNumberFormat="0" applyAlignment="0" applyProtection="0"/>
    <xf numFmtId="0" fontId="110" fillId="62" borderId="15" applyNumberFormat="0" applyAlignment="0" applyProtection="0"/>
    <xf numFmtId="0" fontId="11" fillId="60" borderId="16" applyNumberFormat="0" applyAlignment="0" applyProtection="0"/>
    <xf numFmtId="0" fontId="110" fillId="62" borderId="15" applyNumberFormat="0" applyAlignment="0" applyProtection="0"/>
    <xf numFmtId="0" fontId="46" fillId="62" borderId="16" applyNumberFormat="0" applyAlignment="0" applyProtection="0"/>
    <xf numFmtId="0" fontId="110" fillId="61" borderId="15" applyNumberFormat="0" applyAlignment="0" applyProtection="0"/>
    <xf numFmtId="0" fontId="46" fillId="62" borderId="16" applyNumberFormat="0" applyAlignment="0" applyProtection="0"/>
    <xf numFmtId="0" fontId="46" fillId="62"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3" fillId="0" borderId="0" applyNumberFormat="0" applyFill="0" applyBorder="0" applyAlignment="0" applyProtection="0"/>
    <xf numFmtId="0" fontId="98" fillId="39" borderId="0" applyNumberFormat="0" applyBorder="0" applyAlignment="0" applyProtection="0"/>
    <xf numFmtId="0" fontId="98" fillId="45" borderId="0" applyNumberFormat="0" applyBorder="0" applyAlignment="0" applyProtection="0"/>
    <xf numFmtId="0" fontId="98" fillId="48" borderId="0" applyNumberFormat="0" applyBorder="0" applyAlignment="0" applyProtection="0"/>
    <xf numFmtId="0" fontId="98" fillId="49" borderId="0" applyNumberFormat="0" applyBorder="0" applyAlignment="0" applyProtection="0"/>
    <xf numFmtId="0" fontId="98" fillId="53" borderId="0" applyNumberFormat="0" applyBorder="0" applyAlignment="0" applyProtection="0"/>
    <xf numFmtId="0" fontId="98" fillId="55" borderId="0" applyNumberFormat="0" applyBorder="0" applyAlignment="0" applyProtection="0"/>
    <xf numFmtId="0" fontId="111" fillId="0" borderId="18" applyNumberFormat="0" applyFill="0" applyAlignment="0" applyProtection="0"/>
    <xf numFmtId="0" fontId="101" fillId="63" borderId="4" applyNumberFormat="0" applyAlignment="0" applyProtection="0"/>
    <xf numFmtId="0" fontId="100" fillId="61" borderId="2" applyNumberFormat="0" applyAlignment="0" applyProtection="0"/>
    <xf numFmtId="0" fontId="8" fillId="69" borderId="0">
      <alignment horizontal="left" vertical="top"/>
      <protection/>
    </xf>
    <xf numFmtId="0" fontId="8" fillId="69" borderId="0">
      <alignment horizontal="left" vertical="top"/>
      <protection/>
    </xf>
    <xf numFmtId="0" fontId="8" fillId="69" borderId="0">
      <alignment horizontal="left" vertical="top"/>
      <protection/>
    </xf>
    <xf numFmtId="0" fontId="25" fillId="0" borderId="0" applyNumberFormat="0" applyFill="0" applyBorder="0" applyAlignment="0" applyProtection="0"/>
    <xf numFmtId="0" fontId="99" fillId="59" borderId="0" applyNumberFormat="0" applyBorder="0" applyAlignment="0" applyProtection="0"/>
    <xf numFmtId="0" fontId="4" fillId="0" borderId="0">
      <alignment/>
      <protection/>
    </xf>
    <xf numFmtId="0" fontId="49" fillId="0" borderId="0">
      <alignment vertical="center"/>
      <protection/>
    </xf>
    <xf numFmtId="0" fontId="21" fillId="0" borderId="0">
      <alignment/>
      <protection/>
    </xf>
    <xf numFmtId="0" fontId="20" fillId="0" borderId="0">
      <alignment/>
      <protection/>
    </xf>
    <xf numFmtId="0" fontId="0" fillId="0" borderId="0">
      <alignment/>
      <protection/>
    </xf>
    <xf numFmtId="0" fontId="21" fillId="0" borderId="0">
      <alignment/>
      <protection/>
    </xf>
    <xf numFmtId="0" fontId="21" fillId="0" borderId="0">
      <alignment/>
      <protection/>
    </xf>
    <xf numFmtId="0" fontId="30" fillId="0" borderId="0">
      <alignment/>
      <protection/>
    </xf>
    <xf numFmtId="0" fontId="21" fillId="0" borderId="0">
      <alignment/>
      <protection/>
    </xf>
    <xf numFmtId="0" fontId="21" fillId="0" borderId="0">
      <alignment/>
      <protection/>
    </xf>
    <xf numFmtId="0" fontId="30" fillId="0" borderId="0">
      <alignment/>
      <protection/>
    </xf>
    <xf numFmtId="0" fontId="30" fillId="0" borderId="0">
      <alignment/>
      <protection/>
    </xf>
    <xf numFmtId="0" fontId="3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4" fillId="0" borderId="0">
      <alignment/>
      <protection/>
    </xf>
    <xf numFmtId="0" fontId="1" fillId="0" borderId="0">
      <alignment/>
      <protection/>
    </xf>
    <xf numFmtId="0" fontId="112" fillId="0" borderId="0" applyNumberFormat="0" applyFill="0" applyBorder="0" applyAlignment="0" applyProtection="0"/>
    <xf numFmtId="0" fontId="12" fillId="0" borderId="0" applyNumberFormat="0" applyFill="0" applyBorder="0" applyAlignment="0" applyProtection="0"/>
    <xf numFmtId="0" fontId="1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9" fillId="0" borderId="23" applyNumberFormat="0" applyFill="0" applyAlignment="0" applyProtection="0"/>
    <xf numFmtId="0" fontId="117" fillId="0" borderId="24"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9" fillId="0" borderId="23" applyNumberFormat="0" applyFill="0" applyAlignment="0" applyProtection="0"/>
    <xf numFmtId="0" fontId="117" fillId="0" borderId="25" applyNumberFormat="0" applyFill="0" applyAlignment="0" applyProtection="0"/>
    <xf numFmtId="0" fontId="47" fillId="0" borderId="25" applyNumberFormat="0" applyFill="0" applyAlignment="0" applyProtection="0"/>
    <xf numFmtId="0" fontId="117" fillId="0" borderId="24" applyNumberFormat="0" applyFill="0" applyAlignment="0" applyProtection="0"/>
    <xf numFmtId="0" fontId="47" fillId="0" borderId="25" applyNumberFormat="0" applyFill="0" applyAlignment="0" applyProtection="0"/>
    <xf numFmtId="0" fontId="47" fillId="0" borderId="25" applyNumberFormat="0" applyFill="0" applyAlignment="0" applyProtection="0"/>
    <xf numFmtId="172"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2" fontId="4"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1" fontId="4" fillId="0" borderId="0" applyFont="0" applyFill="0" applyBorder="0" applyAlignment="0" applyProtection="0"/>
    <xf numFmtId="43" fontId="97"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4" fontId="3" fillId="0" borderId="0" applyFill="0" applyBorder="0" applyAlignment="0" applyProtection="0"/>
    <xf numFmtId="184" fontId="3" fillId="0" borderId="0" applyFill="0" applyBorder="0" applyAlignment="0" applyProtection="0"/>
    <xf numFmtId="182" fontId="3" fillId="0" borderId="0" applyFill="0" applyBorder="0" applyAlignment="0" applyProtection="0"/>
    <xf numFmtId="43" fontId="97" fillId="0" borderId="0" applyFont="0" applyFill="0" applyBorder="0" applyAlignment="0" applyProtection="0"/>
    <xf numFmtId="183" fontId="3" fillId="0" borderId="0" applyFill="0" applyBorder="0" applyAlignment="0" applyProtection="0"/>
    <xf numFmtId="182" fontId="3"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109" fillId="70" borderId="2" applyNumberFormat="0" applyAlignment="0" applyProtection="0"/>
    <xf numFmtId="0" fontId="117" fillId="0" borderId="24" applyNumberFormat="0" applyFill="0" applyAlignment="0" applyProtection="0"/>
    <xf numFmtId="0" fontId="116" fillId="0" borderId="0" applyNumberFormat="0" applyFill="0" applyBorder="0" applyAlignment="0" applyProtection="0"/>
    <xf numFmtId="0" fontId="15" fillId="0" borderId="0" applyNumberFormat="0" applyFill="0" applyBorder="0" applyAlignment="0" applyProtection="0"/>
    <xf numFmtId="0" fontId="11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3" fontId="31" fillId="0" borderId="0">
      <alignment/>
      <protection/>
    </xf>
  </cellStyleXfs>
  <cellXfs count="358">
    <xf numFmtId="0" fontId="0" fillId="0" borderId="0" xfId="0" applyAlignment="1">
      <alignment/>
    </xf>
    <xf numFmtId="1" fontId="68" fillId="0" borderId="0" xfId="0" applyNumberFormat="1" applyFont="1" applyAlignment="1">
      <alignment horizontal="right" vertical="top" wrapText="1"/>
    </xf>
    <xf numFmtId="0" fontId="69" fillId="0" borderId="0" xfId="0" applyFont="1" applyAlignment="1">
      <alignment vertical="top" wrapText="1"/>
    </xf>
    <xf numFmtId="49" fontId="52" fillId="0" borderId="0" xfId="0" applyNumberFormat="1" applyFont="1" applyAlignment="1">
      <alignment horizontal="right" vertical="top" wrapText="1"/>
    </xf>
    <xf numFmtId="0" fontId="52" fillId="0" borderId="0" xfId="0" applyFont="1" applyAlignment="1">
      <alignment horizontal="center" vertical="top" wrapText="1"/>
    </xf>
    <xf numFmtId="4" fontId="53" fillId="0" borderId="0" xfId="1151" applyNumberFormat="1" applyFont="1" applyAlignment="1" applyProtection="1">
      <alignment horizontal="right" vertical="top"/>
      <protection locked="0"/>
    </xf>
    <xf numFmtId="4" fontId="53" fillId="0" borderId="0" xfId="1151" applyNumberFormat="1" applyFont="1" applyAlignment="1">
      <alignment horizontal="right" vertical="top"/>
    </xf>
    <xf numFmtId="0" fontId="52" fillId="0" borderId="0" xfId="0" applyFont="1" applyAlignment="1">
      <alignment vertical="top" wrapText="1"/>
    </xf>
    <xf numFmtId="1" fontId="68" fillId="0" borderId="0" xfId="0" applyNumberFormat="1" applyFont="1" applyAlignment="1">
      <alignment horizontal="right" vertical="top"/>
    </xf>
    <xf numFmtId="0" fontId="70" fillId="0" borderId="0" xfId="0" applyFont="1" applyAlignment="1">
      <alignment vertical="top"/>
    </xf>
    <xf numFmtId="49" fontId="70" fillId="0" borderId="0" xfId="0" applyNumberFormat="1" applyFont="1" applyAlignment="1">
      <alignment horizontal="right" vertical="top"/>
    </xf>
    <xf numFmtId="0" fontId="70" fillId="0" borderId="0" xfId="0" applyFont="1" applyAlignment="1">
      <alignment horizontal="center" vertical="top"/>
    </xf>
    <xf numFmtId="4" fontId="71" fillId="0" borderId="0" xfId="1151" applyNumberFormat="1" applyFont="1" applyAlignment="1" applyProtection="1">
      <alignment horizontal="right" vertical="top"/>
      <protection locked="0"/>
    </xf>
    <xf numFmtId="4" fontId="68" fillId="0" borderId="0" xfId="1151" applyNumberFormat="1" applyFont="1" applyAlignment="1">
      <alignment horizontal="right" vertical="top"/>
    </xf>
    <xf numFmtId="0" fontId="72" fillId="0" borderId="0" xfId="0" applyFont="1" applyAlignment="1">
      <alignment vertical="top"/>
    </xf>
    <xf numFmtId="49" fontId="72" fillId="0" borderId="0" xfId="0" applyNumberFormat="1" applyFont="1" applyAlignment="1">
      <alignment horizontal="right" vertical="top"/>
    </xf>
    <xf numFmtId="0" fontId="72" fillId="0" borderId="0" xfId="0" applyFont="1" applyAlignment="1">
      <alignment horizontal="center" vertical="top"/>
    </xf>
    <xf numFmtId="4" fontId="68" fillId="0" borderId="0" xfId="1151" applyNumberFormat="1" applyFont="1" applyAlignment="1" applyProtection="1">
      <alignment horizontal="right" vertical="top"/>
      <protection locked="0"/>
    </xf>
    <xf numFmtId="49" fontId="52" fillId="0" borderId="0" xfId="0" applyNumberFormat="1" applyFont="1" applyAlignment="1" applyProtection="1">
      <alignment vertical="top" wrapText="1"/>
      <protection locked="0"/>
    </xf>
    <xf numFmtId="0" fontId="52" fillId="0" borderId="0" xfId="0" applyFont="1" applyAlignment="1" applyProtection="1">
      <alignment horizontal="right" vertical="top" wrapText="1"/>
      <protection locked="0"/>
    </xf>
    <xf numFmtId="3" fontId="53" fillId="0" borderId="0" xfId="0" applyNumberFormat="1" applyFont="1" applyAlignment="1" applyProtection="1">
      <alignment horizontal="right" vertical="top" wrapText="1"/>
      <protection locked="0"/>
    </xf>
    <xf numFmtId="49" fontId="69" fillId="0" borderId="0" xfId="0" applyNumberFormat="1" applyFont="1" applyAlignment="1" applyProtection="1">
      <alignment horizontal="fill" vertical="center" wrapText="1"/>
      <protection locked="0"/>
    </xf>
    <xf numFmtId="0" fontId="69" fillId="0" borderId="0" xfId="0" applyFont="1" applyAlignment="1" applyProtection="1">
      <alignment horizontal="fill" vertical="center" wrapText="1"/>
      <protection locked="0"/>
    </xf>
    <xf numFmtId="3" fontId="69" fillId="0" borderId="0" xfId="0" applyNumberFormat="1" applyFont="1" applyAlignment="1" applyProtection="1">
      <alignment horizontal="fill" vertical="center" wrapText="1"/>
      <protection locked="0"/>
    </xf>
    <xf numFmtId="49" fontId="52" fillId="0" borderId="0" xfId="0" applyNumberFormat="1" applyFont="1" applyAlignment="1" applyProtection="1" quotePrefix="1">
      <alignment vertical="top" wrapText="1"/>
      <protection locked="0"/>
    </xf>
    <xf numFmtId="0" fontId="53" fillId="0" borderId="0" xfId="0" applyFont="1" applyAlignment="1">
      <alignment horizontal="right" vertical="top"/>
    </xf>
    <xf numFmtId="0" fontId="52" fillId="0" borderId="0" xfId="0" applyFont="1" applyAlignment="1" quotePrefix="1">
      <alignment vertical="top" wrapText="1"/>
    </xf>
    <xf numFmtId="49" fontId="52" fillId="0" borderId="0" xfId="0" applyNumberFormat="1" applyFont="1" applyAlignment="1">
      <alignment horizontal="center" vertical="top" wrapText="1"/>
    </xf>
    <xf numFmtId="0" fontId="73" fillId="0" borderId="0" xfId="0" applyFont="1" applyAlignment="1">
      <alignment/>
    </xf>
    <xf numFmtId="0" fontId="52" fillId="0" borderId="0" xfId="0" applyFont="1" applyAlignment="1" applyProtection="1">
      <alignment vertical="top" wrapText="1"/>
      <protection locked="0"/>
    </xf>
    <xf numFmtId="3" fontId="53" fillId="0" borderId="0" xfId="1065" applyNumberFormat="1" applyFont="1" applyAlignment="1" applyProtection="1">
      <alignment horizontal="right" vertical="top" wrapText="1"/>
      <protection locked="0"/>
    </xf>
    <xf numFmtId="1" fontId="68" fillId="0" borderId="0" xfId="0" applyNumberFormat="1" applyFont="1" applyAlignment="1" applyProtection="1">
      <alignment horizontal="right" vertical="top" wrapText="1"/>
      <protection locked="0"/>
    </xf>
    <xf numFmtId="1" fontId="53" fillId="0" borderId="26" xfId="0" applyNumberFormat="1" applyFont="1" applyBorder="1" applyAlignment="1">
      <alignment horizontal="left" vertical="top" wrapText="1"/>
    </xf>
    <xf numFmtId="1" fontId="68" fillId="0" borderId="26" xfId="0" applyNumberFormat="1" applyFont="1" applyBorder="1" applyAlignment="1">
      <alignment horizontal="left" vertical="top" wrapText="1"/>
    </xf>
    <xf numFmtId="4" fontId="74" fillId="0" borderId="26" xfId="0" applyNumberFormat="1" applyFont="1" applyBorder="1" applyAlignment="1" applyProtection="1">
      <alignment horizontal="right" vertical="top"/>
      <protection locked="0"/>
    </xf>
    <xf numFmtId="4" fontId="75" fillId="0" borderId="27" xfId="0" applyNumberFormat="1" applyFont="1" applyBorder="1" applyAlignment="1" applyProtection="1">
      <alignment horizontal="right" vertical="top"/>
      <protection locked="0"/>
    </xf>
    <xf numFmtId="0" fontId="76" fillId="0" borderId="0" xfId="0" applyFont="1" applyAlignment="1" applyProtection="1">
      <alignment horizontal="right" vertical="center" wrapText="1"/>
      <protection locked="0"/>
    </xf>
    <xf numFmtId="0" fontId="53" fillId="0" borderId="0" xfId="1151" applyNumberFormat="1" applyFont="1" applyAlignment="1" applyProtection="1">
      <alignment horizontal="right" vertical="top"/>
      <protection locked="0"/>
    </xf>
    <xf numFmtId="0" fontId="73" fillId="0" borderId="0" xfId="0" applyFont="1" applyAlignment="1">
      <alignment horizontal="center"/>
    </xf>
    <xf numFmtId="0" fontId="19" fillId="0" borderId="0" xfId="0" applyFont="1" applyAlignment="1" applyProtection="1">
      <alignment horizontal="center" vertical="center" wrapText="1"/>
      <protection locked="0"/>
    </xf>
    <xf numFmtId="0" fontId="19" fillId="0" borderId="0" xfId="0" applyFont="1" applyAlignment="1" applyProtection="1">
      <alignment horizontal="fill" vertical="center" wrapText="1"/>
      <protection locked="0"/>
    </xf>
    <xf numFmtId="0" fontId="77" fillId="0" borderId="0" xfId="0" applyFont="1" applyAlignment="1" applyProtection="1">
      <alignment horizontal="fill" vertical="center" wrapText="1"/>
      <protection locked="0"/>
    </xf>
    <xf numFmtId="0" fontId="76" fillId="0" borderId="0" xfId="0" applyFont="1" applyAlignment="1" applyProtection="1">
      <alignment horizontal="center" vertical="center" wrapText="1"/>
      <protection locked="0"/>
    </xf>
    <xf numFmtId="0" fontId="76" fillId="0" borderId="0" xfId="0" applyFont="1" applyAlignment="1" applyProtection="1">
      <alignment horizontal="fill" vertical="center" wrapText="1"/>
      <protection locked="0"/>
    </xf>
    <xf numFmtId="0" fontId="75" fillId="0" borderId="0" xfId="0" applyFont="1" applyAlignment="1" applyProtection="1">
      <alignment horizontal="fill" vertical="center" wrapText="1"/>
      <protection locked="0"/>
    </xf>
    <xf numFmtId="0" fontId="78" fillId="0" borderId="28" xfId="0" applyFont="1" applyBorder="1" applyAlignment="1" applyProtection="1">
      <alignment horizontal="right" vertical="top"/>
      <protection hidden="1"/>
    </xf>
    <xf numFmtId="49" fontId="79" fillId="0" borderId="29" xfId="0" applyNumberFormat="1" applyFont="1" applyBorder="1" applyAlignment="1" applyProtection="1">
      <alignment/>
      <protection hidden="1"/>
    </xf>
    <xf numFmtId="0" fontId="79" fillId="0" borderId="29" xfId="0" applyFont="1" applyBorder="1" applyAlignment="1" applyProtection="1">
      <alignment horizontal="center" vertical="top"/>
      <protection hidden="1"/>
    </xf>
    <xf numFmtId="0" fontId="74" fillId="0" borderId="29" xfId="0" applyFont="1" applyBorder="1" applyAlignment="1" applyProtection="1">
      <alignment horizontal="center" vertical="top"/>
      <protection hidden="1"/>
    </xf>
    <xf numFmtId="174" fontId="74" fillId="0" borderId="29" xfId="0" applyNumberFormat="1" applyFont="1" applyBorder="1" applyAlignment="1" applyProtection="1">
      <alignment/>
      <protection hidden="1"/>
    </xf>
    <xf numFmtId="174" fontId="79" fillId="0" borderId="30" xfId="0" applyNumberFormat="1" applyFont="1" applyBorder="1" applyAlignment="1" applyProtection="1">
      <alignment/>
      <protection hidden="1"/>
    </xf>
    <xf numFmtId="0" fontId="79" fillId="0" borderId="0" xfId="0" applyFont="1" applyAlignment="1" applyProtection="1">
      <alignment/>
      <protection hidden="1"/>
    </xf>
    <xf numFmtId="1" fontId="52" fillId="0" borderId="31" xfId="0" applyNumberFormat="1" applyFont="1" applyBorder="1" applyAlignment="1" applyProtection="1">
      <alignment horizontal="right" vertical="top" wrapText="1"/>
      <protection hidden="1"/>
    </xf>
    <xf numFmtId="49" fontId="72" fillId="0" borderId="32" xfId="0" applyNumberFormat="1" applyFont="1" applyBorder="1" applyAlignment="1" applyProtection="1">
      <alignment wrapText="1"/>
      <protection hidden="1"/>
    </xf>
    <xf numFmtId="49" fontId="72" fillId="0" borderId="32" xfId="0" applyNumberFormat="1" applyFont="1" applyBorder="1" applyAlignment="1" applyProtection="1">
      <alignment horizontal="center"/>
      <protection hidden="1"/>
    </xf>
    <xf numFmtId="174" fontId="72" fillId="0" borderId="32" xfId="0" applyNumberFormat="1" applyFont="1" applyBorder="1" applyAlignment="1" applyProtection="1">
      <alignment horizontal="right" wrapText="1"/>
      <protection hidden="1"/>
    </xf>
    <xf numFmtId="174" fontId="68" fillId="0" borderId="33" xfId="0" applyNumberFormat="1" applyFont="1" applyBorder="1" applyAlignment="1" applyProtection="1">
      <alignment horizontal="right" wrapText="1"/>
      <protection hidden="1"/>
    </xf>
    <xf numFmtId="0" fontId="72" fillId="0" borderId="0" xfId="0" applyFont="1" applyAlignment="1" applyProtection="1">
      <alignment horizontal="center" wrapText="1"/>
      <protection hidden="1"/>
    </xf>
    <xf numFmtId="1" fontId="74" fillId="0" borderId="0" xfId="0" applyNumberFormat="1" applyFont="1" applyAlignment="1" applyProtection="1">
      <alignment horizontal="right" vertical="top"/>
      <protection hidden="1"/>
    </xf>
    <xf numFmtId="49" fontId="80" fillId="0" borderId="0" xfId="0" applyNumberFormat="1" applyFont="1" applyAlignment="1" applyProtection="1">
      <alignment horizontal="left" vertical="top"/>
      <protection hidden="1"/>
    </xf>
    <xf numFmtId="49" fontId="73" fillId="0" borderId="0" xfId="0" applyNumberFormat="1" applyFont="1" applyAlignment="1" applyProtection="1">
      <alignment horizontal="center" vertical="center" wrapText="1"/>
      <protection hidden="1"/>
    </xf>
    <xf numFmtId="0" fontId="81" fillId="0" borderId="0" xfId="0" applyFont="1" applyAlignment="1" applyProtection="1">
      <alignment horizontal="center" vertical="center" wrapText="1"/>
      <protection hidden="1"/>
    </xf>
    <xf numFmtId="174" fontId="74" fillId="0" borderId="0" xfId="0" applyNumberFormat="1" applyFont="1" applyAlignment="1" applyProtection="1">
      <alignment vertical="center" wrapText="1"/>
      <protection hidden="1"/>
    </xf>
    <xf numFmtId="174" fontId="82" fillId="0" borderId="0" xfId="0" applyNumberFormat="1" applyFont="1" applyAlignment="1" applyProtection="1">
      <alignment vertical="center" wrapText="1"/>
      <protection hidden="1"/>
    </xf>
    <xf numFmtId="0" fontId="74" fillId="0" borderId="0" xfId="0" applyFont="1" applyAlignment="1" applyProtection="1">
      <alignment/>
      <protection hidden="1"/>
    </xf>
    <xf numFmtId="0" fontId="83" fillId="0" borderId="0" xfId="0" applyFont="1" applyAlignment="1">
      <alignment/>
    </xf>
    <xf numFmtId="4" fontId="83" fillId="0" borderId="0" xfId="0" applyNumberFormat="1" applyFont="1" applyAlignment="1">
      <alignment/>
    </xf>
    <xf numFmtId="0" fontId="84" fillId="0" borderId="0" xfId="0" applyFont="1" applyAlignment="1">
      <alignment/>
    </xf>
    <xf numFmtId="0" fontId="53" fillId="0" borderId="0" xfId="0" applyFont="1" applyAlignment="1">
      <alignment/>
    </xf>
    <xf numFmtId="4" fontId="53" fillId="0" borderId="0" xfId="0" applyNumberFormat="1" applyFont="1" applyAlignment="1">
      <alignment/>
    </xf>
    <xf numFmtId="0" fontId="68" fillId="0" borderId="0" xfId="0" applyFont="1" applyAlignment="1">
      <alignment/>
    </xf>
    <xf numFmtId="0" fontId="68" fillId="0" borderId="0" xfId="0" applyFont="1" applyAlignment="1">
      <alignment/>
    </xf>
    <xf numFmtId="4" fontId="68" fillId="0" borderId="0" xfId="0" applyNumberFormat="1" applyFont="1" applyAlignment="1">
      <alignment/>
    </xf>
    <xf numFmtId="0" fontId="53" fillId="76" borderId="0" xfId="0" applyFont="1" applyFill="1" applyAlignment="1">
      <alignment/>
    </xf>
    <xf numFmtId="0" fontId="73" fillId="0" borderId="0" xfId="0" applyFont="1" applyAlignment="1">
      <alignment/>
    </xf>
    <xf numFmtId="49" fontId="19" fillId="0" borderId="34" xfId="0" applyNumberFormat="1" applyFont="1" applyBorder="1" applyAlignment="1" applyProtection="1">
      <alignment vertical="top" wrapText="1"/>
      <protection locked="0"/>
    </xf>
    <xf numFmtId="2" fontId="19" fillId="0" borderId="35" xfId="0" applyNumberFormat="1" applyFont="1" applyBorder="1" applyAlignment="1" applyProtection="1">
      <alignment horizontal="center" vertical="top" wrapText="1"/>
      <protection locked="0"/>
    </xf>
    <xf numFmtId="2" fontId="77" fillId="0" borderId="36" xfId="0" applyNumberFormat="1" applyFont="1" applyBorder="1" applyAlignment="1" applyProtection="1">
      <alignment horizontal="center" vertical="top" wrapText="1"/>
      <protection locked="0"/>
    </xf>
    <xf numFmtId="9" fontId="85" fillId="0" borderId="35" xfId="0" applyNumberFormat="1" applyFont="1" applyBorder="1" applyAlignment="1" applyProtection="1" quotePrefix="1">
      <alignment horizontal="right" vertical="top" wrapText="1"/>
      <protection locked="0"/>
    </xf>
    <xf numFmtId="4" fontId="77" fillId="0" borderId="37" xfId="0" applyNumberFormat="1" applyFont="1" applyBorder="1" applyAlignment="1" applyProtection="1">
      <alignment horizontal="right" vertical="top"/>
      <protection locked="0"/>
    </xf>
    <xf numFmtId="49" fontId="86" fillId="0" borderId="38" xfId="0" applyNumberFormat="1" applyFont="1" applyBorder="1" applyAlignment="1" applyProtection="1">
      <alignment vertical="top" wrapText="1"/>
      <protection locked="0"/>
    </xf>
    <xf numFmtId="0" fontId="19" fillId="0" borderId="39" xfId="0" applyFont="1" applyBorder="1" applyAlignment="1" applyProtection="1">
      <alignment horizontal="center" vertical="top" wrapText="1"/>
      <protection locked="0"/>
    </xf>
    <xf numFmtId="4" fontId="77" fillId="0" borderId="39" xfId="0" applyNumberFormat="1" applyFont="1" applyBorder="1" applyAlignment="1" applyProtection="1">
      <alignment horizontal="center" vertical="top" wrapText="1"/>
      <protection locked="0"/>
    </xf>
    <xf numFmtId="4" fontId="77" fillId="0" borderId="40" xfId="0" applyNumberFormat="1" applyFont="1" applyBorder="1" applyAlignment="1" applyProtection="1">
      <alignment horizontal="right" vertical="top"/>
      <protection locked="0"/>
    </xf>
    <xf numFmtId="4" fontId="77" fillId="0" borderId="41" xfId="0" applyNumberFormat="1" applyFont="1" applyBorder="1" applyAlignment="1" applyProtection="1">
      <alignment horizontal="right" vertical="top"/>
      <protection locked="0"/>
    </xf>
    <xf numFmtId="1" fontId="74" fillId="0" borderId="0" xfId="0" applyNumberFormat="1" applyFont="1" applyAlignment="1" applyProtection="1">
      <alignment horizontal="right" vertical="top" wrapText="1"/>
      <protection hidden="1"/>
    </xf>
    <xf numFmtId="49" fontId="73" fillId="0" borderId="0" xfId="0" applyNumberFormat="1" applyFont="1" applyAlignment="1" applyProtection="1">
      <alignment horizontal="left" wrapText="1"/>
      <protection hidden="1"/>
    </xf>
    <xf numFmtId="49" fontId="87" fillId="0" borderId="0" xfId="0" applyNumberFormat="1" applyFont="1" applyAlignment="1" applyProtection="1">
      <alignment horizontal="center"/>
      <protection hidden="1"/>
    </xf>
    <xf numFmtId="0" fontId="88" fillId="0" borderId="0" xfId="0" applyFont="1" applyAlignment="1" applyProtection="1">
      <alignment horizontal="center" vertical="center" wrapText="1"/>
      <protection hidden="1"/>
    </xf>
    <xf numFmtId="174" fontId="74" fillId="0" borderId="0" xfId="0" applyNumberFormat="1" applyFont="1" applyAlignment="1" applyProtection="1">
      <alignment/>
      <protection hidden="1"/>
    </xf>
    <xf numFmtId="174" fontId="75" fillId="0" borderId="0" xfId="0" applyNumberFormat="1" applyFont="1" applyAlignment="1" applyProtection="1">
      <alignment/>
      <protection hidden="1"/>
    </xf>
    <xf numFmtId="4" fontId="74" fillId="0" borderId="0" xfId="654" applyNumberFormat="1" applyFont="1" applyAlignment="1" applyProtection="1">
      <alignment horizontal="right" vertical="top"/>
      <protection locked="0"/>
    </xf>
    <xf numFmtId="49" fontId="74" fillId="0" borderId="0" xfId="654" applyNumberFormat="1" applyFont="1" applyAlignment="1">
      <alignment horizontal="center" vertical="top" wrapText="1"/>
      <protection/>
    </xf>
    <xf numFmtId="178" fontId="74" fillId="0" borderId="0" xfId="654" applyNumberFormat="1" applyFont="1" applyAlignment="1">
      <alignment horizontal="right" wrapText="1"/>
      <protection/>
    </xf>
    <xf numFmtId="186" fontId="74" fillId="0" borderId="0" xfId="654" applyNumberFormat="1" applyFont="1" applyAlignment="1">
      <alignment wrapText="1"/>
      <protection/>
    </xf>
    <xf numFmtId="0" fontId="74" fillId="0" borderId="0" xfId="654" applyFont="1" applyAlignment="1">
      <alignment wrapText="1"/>
      <protection/>
    </xf>
    <xf numFmtId="49" fontId="74" fillId="0" borderId="0" xfId="654" applyNumberFormat="1" applyFont="1" applyAlignment="1">
      <alignment horizontal="center" vertical="top"/>
      <protection/>
    </xf>
    <xf numFmtId="1" fontId="74" fillId="0" borderId="0" xfId="654" applyNumberFormat="1" applyFont="1" applyAlignment="1">
      <alignment horizontal="center" vertical="top"/>
      <protection/>
    </xf>
    <xf numFmtId="1" fontId="74" fillId="0" borderId="0" xfId="654" applyNumberFormat="1" applyFont="1" applyAlignment="1">
      <alignment horizontal="right" vertical="top"/>
      <protection/>
    </xf>
    <xf numFmtId="4" fontId="74" fillId="0" borderId="0" xfId="654" applyNumberFormat="1" applyFont="1" applyAlignment="1">
      <alignment horizontal="right" vertical="top"/>
      <protection/>
    </xf>
    <xf numFmtId="186" fontId="74" fillId="0" borderId="0" xfId="654" applyNumberFormat="1" applyFont="1">
      <alignment/>
      <protection/>
    </xf>
    <xf numFmtId="0" fontId="74" fillId="0" borderId="0" xfId="654" applyFont="1">
      <alignment/>
      <protection/>
    </xf>
    <xf numFmtId="49" fontId="74" fillId="0" borderId="0" xfId="654" applyNumberFormat="1" applyFont="1" applyAlignment="1">
      <alignment horizontal="left" vertical="top"/>
      <protection/>
    </xf>
    <xf numFmtId="0" fontId="89" fillId="0" borderId="0" xfId="0" applyFont="1" applyAlignment="1">
      <alignment vertical="top" wrapText="1"/>
    </xf>
    <xf numFmtId="0" fontId="76" fillId="0" borderId="0" xfId="0" applyFont="1" applyAlignment="1">
      <alignment vertical="top" wrapText="1"/>
    </xf>
    <xf numFmtId="4" fontId="53" fillId="0" borderId="0" xfId="1065" applyNumberFormat="1" applyFont="1" applyAlignment="1" applyProtection="1">
      <alignment horizontal="right" vertical="top" wrapText="1"/>
      <protection locked="0"/>
    </xf>
    <xf numFmtId="0" fontId="53" fillId="0" borderId="0" xfId="0" applyFont="1" applyAlignment="1">
      <alignment horizontal="center" vertical="top"/>
    </xf>
    <xf numFmtId="0" fontId="72" fillId="0" borderId="0" xfId="0" applyFont="1" applyAlignment="1">
      <alignment vertical="top" wrapText="1"/>
    </xf>
    <xf numFmtId="0" fontId="52" fillId="0" borderId="0" xfId="0" applyFont="1" applyAlignment="1" applyProtection="1" quotePrefix="1">
      <alignment vertical="top" wrapText="1"/>
      <protection locked="0"/>
    </xf>
    <xf numFmtId="1" fontId="74" fillId="0" borderId="42" xfId="0" applyNumberFormat="1" applyFont="1" applyBorder="1" applyAlignment="1" applyProtection="1">
      <alignment horizontal="right" vertical="top" wrapText="1"/>
      <protection locked="0"/>
    </xf>
    <xf numFmtId="1" fontId="53" fillId="0" borderId="0" xfId="0" applyNumberFormat="1" applyFont="1" applyAlignment="1">
      <alignment horizontal="left" vertical="top" wrapText="1"/>
    </xf>
    <xf numFmtId="1" fontId="68" fillId="0" borderId="0" xfId="0" applyNumberFormat="1" applyFont="1" applyAlignment="1">
      <alignment horizontal="left" vertical="top" wrapText="1"/>
    </xf>
    <xf numFmtId="4" fontId="74" fillId="0" borderId="0" xfId="0" applyNumberFormat="1" applyFont="1" applyAlignment="1" applyProtection="1">
      <alignment horizontal="right" vertical="top"/>
      <protection locked="0"/>
    </xf>
    <xf numFmtId="4" fontId="75" fillId="0" borderId="0" xfId="0" applyNumberFormat="1" applyFont="1" applyAlignment="1" applyProtection="1">
      <alignment horizontal="right" vertical="top"/>
      <protection locked="0"/>
    </xf>
    <xf numFmtId="49" fontId="69" fillId="0" borderId="0" xfId="0" applyNumberFormat="1" applyFont="1" applyAlignment="1" applyProtection="1">
      <alignment horizontal="fill" vertical="top" wrapText="1"/>
      <protection locked="0"/>
    </xf>
    <xf numFmtId="1" fontId="53" fillId="0" borderId="42" xfId="0" applyNumberFormat="1" applyFont="1" applyBorder="1" applyAlignment="1" applyProtection="1">
      <alignment horizontal="right" vertical="top" wrapText="1"/>
      <protection locked="0"/>
    </xf>
    <xf numFmtId="3" fontId="53" fillId="0" borderId="26" xfId="1065" applyNumberFormat="1" applyFont="1" applyBorder="1" applyAlignment="1" applyProtection="1">
      <alignment horizontal="center" vertical="top" wrapText="1"/>
      <protection locked="0"/>
    </xf>
    <xf numFmtId="4" fontId="53" fillId="0" borderId="26" xfId="0" applyNumberFormat="1" applyFont="1" applyBorder="1" applyAlignment="1" applyProtection="1">
      <alignment horizontal="right" vertical="top"/>
      <protection locked="0"/>
    </xf>
    <xf numFmtId="4" fontId="90" fillId="0" borderId="27" xfId="0" applyNumberFormat="1" applyFont="1" applyBorder="1" applyAlignment="1" applyProtection="1">
      <alignment horizontal="right" vertical="top"/>
      <protection locked="0"/>
    </xf>
    <xf numFmtId="49" fontId="89" fillId="0" borderId="0" xfId="0" applyNumberFormat="1" applyFont="1" applyAlignment="1" applyProtection="1">
      <alignment horizontal="fill" vertical="center" wrapText="1"/>
      <protection locked="0"/>
    </xf>
    <xf numFmtId="0" fontId="89" fillId="0" borderId="0" xfId="0" applyFont="1" applyAlignment="1" applyProtection="1">
      <alignment horizontal="center" vertical="center" wrapText="1"/>
      <protection locked="0"/>
    </xf>
    <xf numFmtId="0" fontId="91" fillId="0" borderId="0" xfId="0" applyFont="1" applyAlignment="1" applyProtection="1">
      <alignment horizontal="fill" vertical="center" wrapText="1"/>
      <protection locked="0"/>
    </xf>
    <xf numFmtId="0" fontId="19" fillId="0" borderId="43" xfId="0" applyFont="1" applyBorder="1" applyAlignment="1">
      <alignment vertical="top" wrapText="1"/>
    </xf>
    <xf numFmtId="2" fontId="19" fillId="0" borderId="44" xfId="0" applyNumberFormat="1" applyFont="1" applyBorder="1" applyAlignment="1" applyProtection="1">
      <alignment horizontal="center" vertical="top" wrapText="1"/>
      <protection locked="0"/>
    </xf>
    <xf numFmtId="4" fontId="77" fillId="0" borderId="45" xfId="0" applyNumberFormat="1" applyFont="1" applyBorder="1" applyAlignment="1" applyProtection="1">
      <alignment horizontal="right" vertical="top"/>
      <protection locked="0"/>
    </xf>
    <xf numFmtId="2" fontId="19" fillId="0" borderId="46" xfId="0" applyNumberFormat="1" applyFont="1" applyBorder="1" applyAlignment="1" applyProtection="1">
      <alignment horizontal="center" vertical="top" wrapText="1"/>
      <protection locked="0"/>
    </xf>
    <xf numFmtId="2" fontId="77" fillId="0" borderId="46" xfId="0" applyNumberFormat="1" applyFont="1" applyBorder="1" applyAlignment="1" applyProtection="1">
      <alignment horizontal="center" vertical="top" wrapText="1"/>
      <protection locked="0"/>
    </xf>
    <xf numFmtId="4" fontId="77" fillId="0" borderId="47" xfId="0" applyNumberFormat="1" applyFont="1" applyBorder="1" applyAlignment="1" applyProtection="1">
      <alignment horizontal="right" vertical="top"/>
      <protection locked="0"/>
    </xf>
    <xf numFmtId="0" fontId="19" fillId="0" borderId="48" xfId="0" applyFont="1" applyBorder="1" applyAlignment="1">
      <alignment horizontal="left" vertical="top" wrapText="1"/>
    </xf>
    <xf numFmtId="0" fontId="19" fillId="0" borderId="48" xfId="0" applyFont="1" applyBorder="1" applyAlignment="1">
      <alignment vertical="top" wrapText="1"/>
    </xf>
    <xf numFmtId="49" fontId="19" fillId="0" borderId="0" xfId="0" applyNumberFormat="1" applyFont="1" applyAlignment="1" applyProtection="1">
      <alignment horizontal="fill" vertical="center" wrapText="1"/>
      <protection locked="0"/>
    </xf>
    <xf numFmtId="49" fontId="19" fillId="0" borderId="0" xfId="0" applyNumberFormat="1" applyFont="1" applyAlignment="1" applyProtection="1">
      <alignment vertical="top" wrapText="1"/>
      <protection locked="0"/>
    </xf>
    <xf numFmtId="4" fontId="77" fillId="0" borderId="49" xfId="0" applyNumberFormat="1" applyFont="1" applyBorder="1" applyAlignment="1" applyProtection="1">
      <alignment horizontal="right" vertical="top"/>
      <protection locked="0"/>
    </xf>
    <xf numFmtId="49" fontId="76" fillId="0" borderId="0" xfId="0" applyNumberFormat="1" applyFont="1" applyAlignment="1" applyProtection="1">
      <alignment horizontal="fill" vertical="center" wrapText="1"/>
      <protection locked="0"/>
    </xf>
    <xf numFmtId="0" fontId="74" fillId="0" borderId="29" xfId="0" applyFont="1" applyBorder="1" applyAlignment="1" applyProtection="1">
      <alignment horizontal="right"/>
      <protection hidden="1"/>
    </xf>
    <xf numFmtId="174" fontId="79" fillId="0" borderId="30" xfId="0" applyNumberFormat="1" applyFont="1" applyBorder="1" applyAlignment="1" applyProtection="1">
      <alignment horizontal="right"/>
      <protection hidden="1"/>
    </xf>
    <xf numFmtId="0" fontId="92" fillId="0" borderId="0" xfId="0" applyFont="1" applyAlignment="1" applyProtection="1">
      <alignment/>
      <protection hidden="1"/>
    </xf>
    <xf numFmtId="0" fontId="89" fillId="0" borderId="0" xfId="0" applyFont="1" applyAlignment="1" applyProtection="1">
      <alignment horizontal="right" vertical="center" wrapText="1"/>
      <protection locked="0"/>
    </xf>
    <xf numFmtId="0" fontId="91" fillId="0" borderId="0" xfId="0" applyFont="1" applyAlignment="1" applyProtection="1">
      <alignment horizontal="right" vertical="center" wrapText="1"/>
      <protection locked="0"/>
    </xf>
    <xf numFmtId="1" fontId="85" fillId="0" borderId="0" xfId="0" applyNumberFormat="1" applyFont="1" applyAlignment="1" applyProtection="1">
      <alignment horizontal="right" vertical="top" wrapText="1"/>
      <protection locked="0"/>
    </xf>
    <xf numFmtId="49" fontId="89" fillId="0" borderId="49" xfId="0" applyNumberFormat="1" applyFont="1" applyBorder="1" applyAlignment="1" applyProtection="1">
      <alignment horizontal="fill" vertical="center" wrapText="1"/>
      <protection locked="0"/>
    </xf>
    <xf numFmtId="0" fontId="89" fillId="0" borderId="49" xfId="0" applyFont="1" applyBorder="1" applyAlignment="1" applyProtection="1">
      <alignment horizontal="center" vertical="center" wrapText="1"/>
      <protection locked="0"/>
    </xf>
    <xf numFmtId="0" fontId="89" fillId="0" borderId="49" xfId="0" applyFont="1" applyBorder="1" applyAlignment="1" applyProtection="1">
      <alignment horizontal="right" vertical="center" wrapText="1"/>
      <protection locked="0"/>
    </xf>
    <xf numFmtId="0" fontId="91" fillId="0" borderId="49" xfId="0" applyFont="1" applyBorder="1" applyAlignment="1" applyProtection="1">
      <alignment horizontal="right" vertical="center" wrapText="1"/>
      <protection locked="0"/>
    </xf>
    <xf numFmtId="0" fontId="19" fillId="0" borderId="50" xfId="0" applyFont="1" applyBorder="1" applyAlignment="1">
      <alignment vertical="top" wrapText="1"/>
    </xf>
    <xf numFmtId="2" fontId="19" fillId="0" borderId="0" xfId="0" applyNumberFormat="1" applyFont="1" applyAlignment="1" applyProtection="1">
      <alignment horizontal="center" vertical="top" wrapText="1"/>
      <protection locked="0"/>
    </xf>
    <xf numFmtId="2" fontId="77" fillId="0" borderId="0" xfId="0" applyNumberFormat="1" applyFont="1" applyAlignment="1" applyProtection="1">
      <alignment horizontal="center" vertical="top" wrapText="1"/>
      <protection locked="0"/>
    </xf>
    <xf numFmtId="0" fontId="77" fillId="0" borderId="0" xfId="0" applyFont="1" applyAlignment="1" applyProtection="1">
      <alignment horizontal="right" vertical="top"/>
      <protection locked="0"/>
    </xf>
    <xf numFmtId="4" fontId="77" fillId="0" borderId="51" xfId="0" applyNumberFormat="1" applyFont="1" applyBorder="1" applyAlignment="1" applyProtection="1">
      <alignment horizontal="right" vertical="top"/>
      <protection locked="0"/>
    </xf>
    <xf numFmtId="0" fontId="77" fillId="0" borderId="46" xfId="0" applyFont="1" applyBorder="1" applyAlignment="1" applyProtection="1">
      <alignment horizontal="right" vertical="top"/>
      <protection locked="0"/>
    </xf>
    <xf numFmtId="0" fontId="19" fillId="0" borderId="0" xfId="0" applyFont="1" applyAlignment="1" applyProtection="1">
      <alignment horizontal="right" vertical="center" wrapText="1"/>
      <protection locked="0"/>
    </xf>
    <xf numFmtId="0" fontId="77" fillId="0" borderId="39" xfId="0" applyFont="1" applyBorder="1" applyAlignment="1" applyProtection="1">
      <alignment horizontal="right" vertical="top"/>
      <protection locked="0"/>
    </xf>
    <xf numFmtId="0" fontId="77" fillId="0" borderId="0" xfId="0" applyFont="1" applyAlignment="1" applyProtection="1">
      <alignment horizontal="right" vertical="center" wrapText="1"/>
      <protection locked="0"/>
    </xf>
    <xf numFmtId="0" fontId="85" fillId="0" borderId="35" xfId="0" applyFont="1" applyBorder="1" applyAlignment="1" applyProtection="1" quotePrefix="1">
      <alignment horizontal="right" vertical="top" wrapText="1"/>
      <protection locked="0"/>
    </xf>
    <xf numFmtId="0" fontId="75" fillId="0" borderId="0" xfId="0" applyFont="1" applyAlignment="1" applyProtection="1">
      <alignment horizontal="right" vertical="center" wrapText="1"/>
      <protection locked="0"/>
    </xf>
    <xf numFmtId="0" fontId="74" fillId="0" borderId="0" xfId="0" applyFont="1" applyAlignment="1" applyProtection="1">
      <alignment horizontal="right"/>
      <protection hidden="1"/>
    </xf>
    <xf numFmtId="174" fontId="75" fillId="0" borderId="0" xfId="0" applyNumberFormat="1" applyFont="1" applyAlignment="1" applyProtection="1">
      <alignment horizontal="right"/>
      <protection hidden="1"/>
    </xf>
    <xf numFmtId="174" fontId="74" fillId="0" borderId="29" xfId="0" applyNumberFormat="1" applyFont="1" applyBorder="1" applyAlignment="1" applyProtection="1">
      <alignment horizontal="right"/>
      <protection hidden="1"/>
    </xf>
    <xf numFmtId="0" fontId="72" fillId="0" borderId="32" xfId="0" applyFont="1" applyBorder="1" applyAlignment="1" applyProtection="1">
      <alignment horizontal="right" wrapText="1"/>
      <protection hidden="1"/>
    </xf>
    <xf numFmtId="49" fontId="72" fillId="0" borderId="32" xfId="0" applyNumberFormat="1" applyFont="1" applyBorder="1" applyAlignment="1" applyProtection="1">
      <alignment horizontal="right"/>
      <protection hidden="1"/>
    </xf>
    <xf numFmtId="0" fontId="74" fillId="0" borderId="0" xfId="0" applyFont="1" applyAlignment="1" applyProtection="1">
      <alignment horizontal="right" vertical="center" wrapText="1"/>
      <protection hidden="1"/>
    </xf>
    <xf numFmtId="174" fontId="74" fillId="0" borderId="0" xfId="0" applyNumberFormat="1" applyFont="1" applyAlignment="1" applyProtection="1">
      <alignment horizontal="right" vertical="center" wrapText="1"/>
      <protection hidden="1"/>
    </xf>
    <xf numFmtId="174" fontId="82" fillId="0" borderId="0" xfId="0" applyNumberFormat="1" applyFont="1" applyAlignment="1" applyProtection="1">
      <alignment horizontal="right" vertical="center" wrapText="1"/>
      <protection hidden="1"/>
    </xf>
    <xf numFmtId="0" fontId="53" fillId="0" borderId="0" xfId="1151" applyNumberFormat="1" applyFont="1" applyAlignment="1">
      <alignment horizontal="right" vertical="top"/>
    </xf>
    <xf numFmtId="0" fontId="53" fillId="0" borderId="0" xfId="0" applyFont="1" applyAlignment="1">
      <alignment horizontal="right"/>
    </xf>
    <xf numFmtId="0" fontId="71" fillId="0" borderId="0" xfId="1151" applyNumberFormat="1" applyFont="1" applyAlignment="1" applyProtection="1">
      <alignment horizontal="right" vertical="top"/>
      <protection locked="0"/>
    </xf>
    <xf numFmtId="0" fontId="68" fillId="0" borderId="0" xfId="0" applyFont="1" applyAlignment="1">
      <alignment horizontal="right"/>
    </xf>
    <xf numFmtId="0" fontId="68" fillId="0" borderId="0" xfId="1151" applyNumberFormat="1" applyFont="1" applyAlignment="1" applyProtection="1">
      <alignment horizontal="right" vertical="top"/>
      <protection locked="0"/>
    </xf>
    <xf numFmtId="0" fontId="70" fillId="0" borderId="0" xfId="0" applyFont="1" applyAlignment="1">
      <alignment vertical="top" wrapText="1"/>
    </xf>
    <xf numFmtId="0" fontId="52" fillId="0" borderId="0" xfId="0" applyFont="1" applyAlignment="1" applyProtection="1">
      <alignment horizontal="center" vertical="top" wrapText="1"/>
      <protection locked="0"/>
    </xf>
    <xf numFmtId="4" fontId="93" fillId="0" borderId="0" xfId="693" applyNumberFormat="1" applyFont="1" applyAlignment="1">
      <alignment/>
    </xf>
    <xf numFmtId="1" fontId="53" fillId="0" borderId="0" xfId="0" applyNumberFormat="1" applyFont="1" applyAlignment="1">
      <alignment/>
    </xf>
    <xf numFmtId="39" fontId="53" fillId="0" borderId="0" xfId="0" applyNumberFormat="1" applyFont="1" applyAlignment="1">
      <alignment/>
    </xf>
    <xf numFmtId="39" fontId="53" fillId="0" borderId="0" xfId="0" applyNumberFormat="1" applyFont="1" applyAlignment="1" applyProtection="1">
      <alignment/>
      <protection hidden="1"/>
    </xf>
    <xf numFmtId="49" fontId="52" fillId="0" borderId="0" xfId="0" applyNumberFormat="1" applyFont="1" applyAlignment="1" applyProtection="1">
      <alignment horizontal="left" vertical="top" wrapText="1"/>
      <protection locked="0"/>
    </xf>
    <xf numFmtId="0" fontId="52" fillId="0" borderId="0" xfId="0" applyFont="1" applyAlignment="1" applyProtection="1">
      <alignment horizontal="right" wrapText="1"/>
      <protection locked="0"/>
    </xf>
    <xf numFmtId="4" fontId="53" fillId="0" borderId="0" xfId="1151" applyNumberFormat="1" applyFont="1" applyAlignment="1" applyProtection="1">
      <alignment horizontal="right"/>
      <protection locked="0"/>
    </xf>
    <xf numFmtId="4" fontId="53" fillId="0" borderId="0" xfId="1151" applyNumberFormat="1" applyFont="1" applyAlignment="1">
      <alignment horizontal="right"/>
    </xf>
    <xf numFmtId="1" fontId="68" fillId="0" borderId="26" xfId="0" applyNumberFormat="1" applyFont="1" applyBorder="1" applyAlignment="1">
      <alignment horizontal="center" vertical="top" wrapText="1"/>
    </xf>
    <xf numFmtId="0" fontId="74" fillId="0" borderId="26" xfId="0" applyFont="1" applyBorder="1" applyAlignment="1" applyProtection="1">
      <alignment horizontal="right" vertical="top"/>
      <protection locked="0"/>
    </xf>
    <xf numFmtId="0" fontId="74" fillId="0" borderId="0" xfId="0" applyFont="1" applyAlignment="1">
      <alignment horizontal="right"/>
    </xf>
    <xf numFmtId="1" fontId="68" fillId="0" borderId="0" xfId="0" applyNumberFormat="1" applyFont="1" applyAlignment="1" quotePrefix="1">
      <alignment horizontal="right" vertical="top"/>
    </xf>
    <xf numFmtId="1" fontId="68" fillId="0" borderId="0" xfId="0" applyNumberFormat="1" applyFont="1" applyAlignment="1" quotePrefix="1">
      <alignment horizontal="right" vertical="top" wrapText="1"/>
    </xf>
    <xf numFmtId="49" fontId="53" fillId="0" borderId="0" xfId="0" applyNumberFormat="1" applyFont="1" applyAlignment="1">
      <alignment horizontal="center" vertical="top" wrapText="1"/>
    </xf>
    <xf numFmtId="0" fontId="53" fillId="0" borderId="0" xfId="0" applyFont="1" applyAlignment="1">
      <alignment horizontal="left" vertical="top"/>
    </xf>
    <xf numFmtId="0" fontId="53" fillId="0" borderId="0" xfId="0" applyFont="1" applyAlignment="1">
      <alignment horizontal="center"/>
    </xf>
    <xf numFmtId="0" fontId="75" fillId="0" borderId="0" xfId="0" applyFont="1" applyAlignment="1" applyProtection="1">
      <alignment/>
      <protection hidden="1"/>
    </xf>
    <xf numFmtId="4" fontId="53" fillId="0" borderId="0" xfId="0" applyNumberFormat="1" applyFont="1" applyAlignment="1">
      <alignment/>
    </xf>
    <xf numFmtId="0" fontId="68" fillId="0" borderId="0" xfId="0" applyFont="1" applyAlignment="1">
      <alignment/>
    </xf>
    <xf numFmtId="0" fontId="53" fillId="0" borderId="0" xfId="0" applyFont="1" applyAlignment="1">
      <alignment/>
    </xf>
    <xf numFmtId="1" fontId="74" fillId="0" borderId="0" xfId="0" applyNumberFormat="1" applyFont="1" applyAlignment="1" applyProtection="1">
      <alignment horizontal="right" vertical="top" wrapText="1"/>
      <protection locked="0"/>
    </xf>
    <xf numFmtId="0" fontId="74" fillId="0" borderId="0" xfId="0" applyFont="1" applyAlignment="1" applyProtection="1">
      <alignment horizontal="right" vertical="top"/>
      <protection locked="0"/>
    </xf>
    <xf numFmtId="0" fontId="52" fillId="0" borderId="0" xfId="0" applyFont="1" applyAlignment="1" applyProtection="1">
      <alignment horizontal="left" vertical="top" wrapText="1"/>
      <protection locked="0"/>
    </xf>
    <xf numFmtId="0" fontId="73" fillId="0" borderId="0" xfId="0" applyFont="1" applyAlignment="1">
      <alignment horizontal="right"/>
    </xf>
    <xf numFmtId="0" fontId="74" fillId="0" borderId="0" xfId="0" applyFont="1" applyAlignment="1">
      <alignment vertical="top"/>
    </xf>
    <xf numFmtId="0" fontId="74" fillId="0" borderId="0" xfId="0" applyFont="1" applyAlignment="1">
      <alignment/>
    </xf>
    <xf numFmtId="0" fontId="77" fillId="0" borderId="44" xfId="0" applyFont="1" applyBorder="1" applyAlignment="1" applyProtection="1">
      <alignment horizontal="right" vertical="top"/>
      <protection locked="0"/>
    </xf>
    <xf numFmtId="2" fontId="77" fillId="0" borderId="44" xfId="0" applyNumberFormat="1" applyFont="1" applyBorder="1" applyAlignment="1" applyProtection="1">
      <alignment horizontal="right" vertical="top"/>
      <protection locked="0"/>
    </xf>
    <xf numFmtId="2" fontId="77" fillId="0" borderId="46" xfId="0" applyNumberFormat="1" applyFont="1" applyBorder="1" applyAlignment="1" applyProtection="1">
      <alignment horizontal="right" vertical="top"/>
      <protection locked="0"/>
    </xf>
    <xf numFmtId="4" fontId="77" fillId="0" borderId="39" xfId="0" applyNumberFormat="1" applyFont="1" applyBorder="1" applyAlignment="1" applyProtection="1">
      <alignment horizontal="right" vertical="top"/>
      <protection locked="0"/>
    </xf>
    <xf numFmtId="174" fontId="74" fillId="0" borderId="0" xfId="0" applyNumberFormat="1" applyFont="1" applyAlignment="1" applyProtection="1">
      <alignment horizontal="right"/>
      <protection hidden="1"/>
    </xf>
    <xf numFmtId="49" fontId="94" fillId="0" borderId="0" xfId="654" applyNumberFormat="1" applyFont="1" applyAlignment="1">
      <alignment horizontal="center" vertical="top"/>
      <protection/>
    </xf>
    <xf numFmtId="49" fontId="94" fillId="0" borderId="0" xfId="654" applyNumberFormat="1" applyFont="1" applyAlignment="1">
      <alignment horizontal="left" vertical="top"/>
      <protection/>
    </xf>
    <xf numFmtId="1" fontId="94" fillId="0" borderId="0" xfId="654" applyNumberFormat="1" applyFont="1" applyAlignment="1">
      <alignment horizontal="center" vertical="top"/>
      <protection/>
    </xf>
    <xf numFmtId="4" fontId="53" fillId="0" borderId="0" xfId="1151" applyNumberFormat="1" applyFont="1" applyAlignment="1">
      <alignment horizontal="right" vertical="top"/>
    </xf>
    <xf numFmtId="4" fontId="48" fillId="0" borderId="0" xfId="1151" applyNumberFormat="1" applyFont="1" applyAlignment="1" applyProtection="1">
      <alignment horizontal="right" vertical="top"/>
      <protection locked="0"/>
    </xf>
    <xf numFmtId="4" fontId="48" fillId="0" borderId="0" xfId="1151" applyNumberFormat="1" applyFont="1" applyAlignment="1">
      <alignment horizontal="right" vertical="top"/>
    </xf>
    <xf numFmtId="0" fontId="91" fillId="0" borderId="0" xfId="649" applyFont="1" applyAlignment="1">
      <alignment vertical="top" wrapText="1"/>
      <protection/>
    </xf>
    <xf numFmtId="49" fontId="53" fillId="0" borderId="0" xfId="0" applyNumberFormat="1" applyFont="1" applyAlignment="1">
      <alignment horizontal="right" vertical="top" wrapText="1"/>
    </xf>
    <xf numFmtId="0" fontId="53" fillId="0" borderId="0" xfId="0" applyFont="1" applyAlignment="1">
      <alignment horizontal="center" vertical="top" wrapText="1"/>
    </xf>
    <xf numFmtId="0" fontId="53" fillId="0" borderId="0" xfId="0" applyFont="1" applyAlignment="1">
      <alignment vertical="top" wrapText="1"/>
    </xf>
    <xf numFmtId="0" fontId="75" fillId="0" borderId="0" xfId="0" applyFont="1" applyAlignment="1">
      <alignment vertical="top" wrapText="1"/>
    </xf>
    <xf numFmtId="0" fontId="71" fillId="0" borderId="0" xfId="0" applyFont="1" applyAlignment="1">
      <alignment vertical="top"/>
    </xf>
    <xf numFmtId="49" fontId="71" fillId="0" borderId="0" xfId="0" applyNumberFormat="1" applyFont="1" applyAlignment="1">
      <alignment horizontal="right" vertical="top"/>
    </xf>
    <xf numFmtId="0" fontId="71" fillId="0" borderId="0" xfId="0" applyFont="1" applyAlignment="1">
      <alignment horizontal="center" vertical="top"/>
    </xf>
    <xf numFmtId="0" fontId="68" fillId="0" borderId="0" xfId="0" applyFont="1" applyAlignment="1">
      <alignment vertical="top"/>
    </xf>
    <xf numFmtId="49" fontId="68" fillId="0" borderId="0" xfId="0" applyNumberFormat="1" applyFont="1" applyAlignment="1">
      <alignment horizontal="right" vertical="top"/>
    </xf>
    <xf numFmtId="0" fontId="68" fillId="0" borderId="0" xfId="0" applyFont="1" applyAlignment="1">
      <alignment horizontal="center" vertical="top"/>
    </xf>
    <xf numFmtId="0" fontId="91" fillId="0" borderId="0" xfId="0" applyFont="1" applyAlignment="1">
      <alignment vertical="top" wrapText="1"/>
    </xf>
    <xf numFmtId="49" fontId="91" fillId="0" borderId="0" xfId="0" applyNumberFormat="1" applyFont="1" applyAlignment="1" applyProtection="1">
      <alignment horizontal="fill" vertical="center" wrapText="1"/>
      <protection locked="0"/>
    </xf>
    <xf numFmtId="0" fontId="91" fillId="0" borderId="0" xfId="0" applyFont="1" applyAlignment="1" applyProtection="1">
      <alignment horizontal="center" vertical="center" wrapText="1"/>
      <protection locked="0"/>
    </xf>
    <xf numFmtId="0" fontId="74" fillId="0" borderId="0" xfId="0" applyFont="1" applyAlignment="1">
      <alignment horizontal="center"/>
    </xf>
    <xf numFmtId="49" fontId="95" fillId="0" borderId="38" xfId="0" applyNumberFormat="1" applyFont="1" applyBorder="1" applyAlignment="1" applyProtection="1">
      <alignment vertical="top" wrapText="1"/>
      <protection locked="0"/>
    </xf>
    <xf numFmtId="0" fontId="77" fillId="0" borderId="39" xfId="0" applyFont="1" applyBorder="1" applyAlignment="1" applyProtection="1">
      <alignment horizontal="center" vertical="top" wrapText="1"/>
      <protection locked="0"/>
    </xf>
    <xf numFmtId="49" fontId="77" fillId="0" borderId="0" xfId="0" applyNumberFormat="1" applyFont="1" applyAlignment="1" applyProtection="1">
      <alignment horizontal="fill" vertical="center" wrapText="1"/>
      <protection locked="0"/>
    </xf>
    <xf numFmtId="0" fontId="77" fillId="0" borderId="0" xfId="0" applyFont="1" applyAlignment="1" applyProtection="1">
      <alignment horizontal="center" vertical="center" wrapText="1"/>
      <protection locked="0"/>
    </xf>
    <xf numFmtId="49" fontId="77" fillId="0" borderId="0" xfId="0" applyNumberFormat="1" applyFont="1" applyAlignment="1" applyProtection="1">
      <alignment vertical="top" wrapText="1"/>
      <protection locked="0"/>
    </xf>
    <xf numFmtId="49" fontId="77" fillId="0" borderId="34" xfId="0" applyNumberFormat="1" applyFont="1" applyBorder="1" applyAlignment="1" applyProtection="1">
      <alignment vertical="top" wrapText="1"/>
      <protection locked="0"/>
    </xf>
    <xf numFmtId="2" fontId="77" fillId="0" borderId="35" xfId="0" applyNumberFormat="1" applyFont="1" applyBorder="1" applyAlignment="1" applyProtection="1">
      <alignment horizontal="center" vertical="top" wrapText="1"/>
      <protection locked="0"/>
    </xf>
    <xf numFmtId="49" fontId="75" fillId="0" borderId="0" xfId="0" applyNumberFormat="1" applyFont="1" applyAlignment="1" applyProtection="1">
      <alignment horizontal="fill" vertical="center" wrapText="1"/>
      <protection locked="0"/>
    </xf>
    <xf numFmtId="0" fontId="75" fillId="0" borderId="0" xfId="0" applyFont="1" applyAlignment="1" applyProtection="1">
      <alignment horizontal="center" vertical="center" wrapText="1"/>
      <protection locked="0"/>
    </xf>
    <xf numFmtId="0" fontId="118" fillId="0" borderId="0" xfId="0" applyFont="1" applyAlignment="1" applyProtection="1">
      <alignment horizontal="right" vertical="top" wrapText="1"/>
      <protection locked="0"/>
    </xf>
    <xf numFmtId="0" fontId="118" fillId="0" borderId="0" xfId="0" applyFont="1" applyAlignment="1" applyProtection="1">
      <alignment vertical="top" wrapText="1"/>
      <protection locked="0"/>
    </xf>
    <xf numFmtId="0" fontId="118" fillId="0" borderId="0" xfId="0" applyFont="1" applyAlignment="1">
      <alignment horizontal="right" vertical="top"/>
    </xf>
    <xf numFmtId="1" fontId="74" fillId="0" borderId="0" xfId="0" applyNumberFormat="1" applyFont="1" applyBorder="1" applyAlignment="1" applyProtection="1">
      <alignment horizontal="right" vertical="top" wrapText="1"/>
      <protection locked="0"/>
    </xf>
    <xf numFmtId="1" fontId="53" fillId="0" borderId="0" xfId="0" applyNumberFormat="1" applyFont="1" applyBorder="1" applyAlignment="1">
      <alignment horizontal="left" vertical="top" wrapText="1"/>
    </xf>
    <xf numFmtId="1" fontId="68" fillId="0" borderId="0" xfId="0" applyNumberFormat="1" applyFont="1" applyBorder="1" applyAlignment="1">
      <alignment horizontal="left" vertical="top" wrapText="1"/>
    </xf>
    <xf numFmtId="0" fontId="74" fillId="0" borderId="0" xfId="0" applyFont="1" applyBorder="1" applyAlignment="1" applyProtection="1">
      <alignment horizontal="right" vertical="top"/>
      <protection locked="0"/>
    </xf>
    <xf numFmtId="4" fontId="74" fillId="0" borderId="0" xfId="0" applyNumberFormat="1" applyFont="1" applyBorder="1" applyAlignment="1" applyProtection="1">
      <alignment horizontal="right" vertical="top"/>
      <protection locked="0"/>
    </xf>
    <xf numFmtId="4" fontId="75" fillId="0" borderId="0" xfId="0" applyNumberFormat="1" applyFont="1" applyBorder="1" applyAlignment="1" applyProtection="1">
      <alignment horizontal="right" vertical="top"/>
      <protection locked="0"/>
    </xf>
    <xf numFmtId="0" fontId="48" fillId="0" borderId="0" xfId="0" applyFont="1" applyAlignment="1">
      <alignment/>
    </xf>
    <xf numFmtId="1" fontId="82" fillId="0" borderId="0" xfId="0" applyNumberFormat="1" applyFont="1" applyFill="1" applyBorder="1" applyAlignment="1" applyProtection="1">
      <alignment horizontal="right" vertical="top" wrapText="1"/>
      <protection/>
    </xf>
    <xf numFmtId="49" fontId="52" fillId="0" borderId="0" xfId="0" applyNumberFormat="1" applyFont="1" applyFill="1" applyBorder="1" applyAlignment="1" applyProtection="1">
      <alignment horizontal="right" vertical="top" wrapText="1"/>
      <protection/>
    </xf>
    <xf numFmtId="0" fontId="52" fillId="0" borderId="0" xfId="0" applyFont="1" applyFill="1" applyBorder="1" applyAlignment="1" applyProtection="1">
      <alignment horizontal="center" vertical="top" wrapText="1"/>
      <protection/>
    </xf>
    <xf numFmtId="4" fontId="53" fillId="0" borderId="0" xfId="1151" applyNumberFormat="1" applyFont="1" applyFill="1" applyBorder="1" applyAlignment="1" applyProtection="1">
      <alignment horizontal="right" vertical="top"/>
      <protection locked="0"/>
    </xf>
    <xf numFmtId="4" fontId="53" fillId="0" borderId="0" xfId="1151" applyNumberFormat="1" applyFont="1" applyFill="1" applyBorder="1" applyAlignment="1" applyProtection="1">
      <alignment horizontal="right" vertical="top"/>
      <protection/>
    </xf>
    <xf numFmtId="0" fontId="50" fillId="0" borderId="0" xfId="681" applyFont="1" applyBorder="1">
      <alignment/>
      <protection/>
    </xf>
    <xf numFmtId="0" fontId="51" fillId="0" borderId="0" xfId="681" applyFont="1" applyBorder="1">
      <alignment/>
      <protection/>
    </xf>
    <xf numFmtId="0" fontId="2" fillId="0" borderId="0" xfId="681" applyFont="1" applyBorder="1">
      <alignment/>
      <protection/>
    </xf>
    <xf numFmtId="0" fontId="50" fillId="0" borderId="0" xfId="738" applyFont="1" applyFill="1" applyBorder="1" applyAlignment="1">
      <alignment/>
    </xf>
    <xf numFmtId="0" fontId="51" fillId="0" borderId="0" xfId="738" applyFont="1" applyFill="1" applyBorder="1" applyAlignment="1">
      <alignment/>
    </xf>
    <xf numFmtId="0" fontId="2" fillId="0" borderId="0" xfId="681" applyFont="1" applyFill="1" applyBorder="1">
      <alignment/>
      <protection/>
    </xf>
    <xf numFmtId="1" fontId="82" fillId="0" borderId="0" xfId="0" applyNumberFormat="1" applyFont="1" applyFill="1" applyBorder="1" applyAlignment="1" applyProtection="1">
      <alignment horizontal="right" vertical="top" wrapText="1"/>
      <protection locked="0"/>
    </xf>
    <xf numFmtId="0" fontId="50" fillId="0" borderId="0" xfId="681" applyFont="1" applyFill="1" applyBorder="1">
      <alignment/>
      <protection/>
    </xf>
    <xf numFmtId="0" fontId="51" fillId="0" borderId="0" xfId="681" applyFont="1" applyFill="1" applyBorder="1">
      <alignment/>
      <protection/>
    </xf>
    <xf numFmtId="1" fontId="93" fillId="0" borderId="32" xfId="0" applyNumberFormat="1" applyFont="1" applyFill="1" applyBorder="1" applyAlignment="1" applyProtection="1">
      <alignment horizontal="left" vertical="top" wrapText="1"/>
      <protection/>
    </xf>
    <xf numFmtId="1" fontId="82" fillId="0" borderId="32" xfId="0" applyNumberFormat="1" applyFont="1" applyFill="1" applyBorder="1" applyAlignment="1" applyProtection="1">
      <alignment horizontal="left" wrapText="1"/>
      <protection/>
    </xf>
    <xf numFmtId="3" fontId="93" fillId="0" borderId="32" xfId="1065" applyNumberFormat="1" applyFont="1" applyFill="1" applyBorder="1" applyAlignment="1" applyProtection="1">
      <alignment horizontal="center" wrapText="1"/>
      <protection locked="0"/>
    </xf>
    <xf numFmtId="3" fontId="93" fillId="0" borderId="32" xfId="1065" applyNumberFormat="1" applyFont="1" applyFill="1" applyBorder="1" applyAlignment="1" applyProtection="1">
      <alignment horizontal="center" vertical="top" wrapText="1"/>
      <protection locked="0"/>
    </xf>
    <xf numFmtId="4" fontId="75" fillId="0" borderId="27" xfId="0" applyNumberFormat="1" applyFont="1" applyFill="1" applyBorder="1" applyAlignment="1" applyProtection="1">
      <alignment horizontal="right" vertical="top"/>
      <protection locked="0"/>
    </xf>
    <xf numFmtId="49" fontId="93" fillId="0" borderId="0" xfId="0" applyNumberFormat="1" applyFont="1" applyFill="1" applyBorder="1" applyAlignment="1">
      <alignment horizontal="center" vertical="top"/>
    </xf>
    <xf numFmtId="1" fontId="82" fillId="0" borderId="0" xfId="0" applyNumberFormat="1" applyFont="1" applyFill="1" applyBorder="1" applyAlignment="1" applyProtection="1">
      <alignment horizontal="left" wrapText="1"/>
      <protection/>
    </xf>
    <xf numFmtId="3" fontId="93" fillId="0" borderId="0" xfId="1065" applyNumberFormat="1" applyFont="1" applyFill="1" applyBorder="1" applyAlignment="1" applyProtection="1">
      <alignment horizontal="center" wrapText="1"/>
      <protection locked="0"/>
    </xf>
    <xf numFmtId="3" fontId="93" fillId="0" borderId="0" xfId="1065" applyNumberFormat="1" applyFont="1" applyFill="1" applyBorder="1" applyAlignment="1" applyProtection="1">
      <alignment horizontal="center" vertical="top" wrapText="1"/>
      <protection locked="0"/>
    </xf>
    <xf numFmtId="4" fontId="75" fillId="0" borderId="0" xfId="0" applyNumberFormat="1" applyFont="1" applyFill="1" applyBorder="1" applyAlignment="1" applyProtection="1">
      <alignment horizontal="right" vertical="top"/>
      <protection locked="0"/>
    </xf>
    <xf numFmtId="49" fontId="74" fillId="0" borderId="0" xfId="0" applyNumberFormat="1" applyFont="1" applyFill="1" applyBorder="1" applyAlignment="1" applyProtection="1" quotePrefix="1">
      <alignment horizontal="right" vertical="top"/>
      <protection locked="0"/>
    </xf>
    <xf numFmtId="0" fontId="73" fillId="0" borderId="0" xfId="0" applyNumberFormat="1" applyFont="1" applyFill="1" applyBorder="1" applyAlignment="1" applyProtection="1">
      <alignment horizontal="center" vertical="top" wrapText="1"/>
      <protection locked="0"/>
    </xf>
    <xf numFmtId="3" fontId="74" fillId="0" borderId="0" xfId="1065" applyNumberFormat="1" applyFont="1" applyFill="1" applyBorder="1" applyAlignment="1" applyProtection="1">
      <alignment horizontal="center" vertical="top" wrapText="1"/>
      <protection locked="0"/>
    </xf>
    <xf numFmtId="4" fontId="74" fillId="0" borderId="0" xfId="0" applyNumberFormat="1" applyFont="1" applyFill="1" applyBorder="1" applyAlignment="1" applyProtection="1">
      <alignment horizontal="right" vertical="top"/>
      <protection locked="0"/>
    </xf>
    <xf numFmtId="0" fontId="48" fillId="0" borderId="0" xfId="0" applyNumberFormat="1" applyFont="1" applyFill="1" applyAlignment="1" applyProtection="1">
      <alignment horizontal="center" vertical="top"/>
      <protection/>
    </xf>
    <xf numFmtId="0" fontId="48" fillId="0" borderId="0" xfId="0" applyFont="1" applyFill="1" applyAlignment="1" applyProtection="1">
      <alignment/>
      <protection/>
    </xf>
    <xf numFmtId="49" fontId="96" fillId="0" borderId="0" xfId="0" applyNumberFormat="1" applyFont="1" applyFill="1" applyBorder="1" applyAlignment="1" applyProtection="1">
      <alignment horizontal="right" wrapText="1"/>
      <protection/>
    </xf>
    <xf numFmtId="0" fontId="96" fillId="0" borderId="0" xfId="0" applyFont="1" applyFill="1" applyBorder="1" applyAlignment="1" applyProtection="1">
      <alignment horizontal="center" wrapText="1"/>
      <protection/>
    </xf>
    <xf numFmtId="4" fontId="93" fillId="0" borderId="0" xfId="681" applyNumberFormat="1" applyFont="1" applyFill="1">
      <alignment/>
      <protection/>
    </xf>
    <xf numFmtId="0" fontId="96" fillId="0" borderId="0" xfId="0" applyNumberFormat="1" applyFont="1" applyFill="1" applyBorder="1" applyAlignment="1" applyProtection="1">
      <alignment horizontal="right" wrapText="1"/>
      <protection locked="0"/>
    </xf>
    <xf numFmtId="4" fontId="93" fillId="0" borderId="0" xfId="738" applyNumberFormat="1" applyFont="1" applyFill="1" applyBorder="1" applyAlignment="1">
      <alignment/>
    </xf>
    <xf numFmtId="3" fontId="93" fillId="0" borderId="0" xfId="1065" applyNumberFormat="1" applyFont="1" applyFill="1" applyBorder="1" applyAlignment="1" applyProtection="1" quotePrefix="1">
      <alignment horizontal="right" wrapText="1"/>
      <protection locked="0"/>
    </xf>
    <xf numFmtId="0" fontId="96" fillId="0" borderId="0" xfId="0" applyNumberFormat="1" applyFont="1" applyFill="1" applyBorder="1" applyAlignment="1" applyProtection="1">
      <alignment vertical="top" wrapText="1"/>
      <protection/>
    </xf>
    <xf numFmtId="1" fontId="93" fillId="0" borderId="32" xfId="0" applyNumberFormat="1" applyFont="1" applyFill="1" applyBorder="1" applyAlignment="1" applyProtection="1">
      <alignment horizontal="right" vertical="top" wrapText="1"/>
      <protection locked="0"/>
    </xf>
    <xf numFmtId="1" fontId="74" fillId="0" borderId="0" xfId="0" applyNumberFormat="1" applyFont="1" applyFill="1" applyBorder="1" applyAlignment="1" applyProtection="1">
      <alignment horizontal="right" vertical="top" wrapText="1"/>
      <protection locked="0"/>
    </xf>
    <xf numFmtId="1" fontId="53" fillId="0" borderId="0" xfId="0" applyNumberFormat="1" applyFont="1" applyFill="1" applyBorder="1" applyAlignment="1" applyProtection="1">
      <alignment horizontal="left" vertical="top" wrapText="1"/>
      <protection/>
    </xf>
    <xf numFmtId="1" fontId="68" fillId="0" borderId="0" xfId="0" applyNumberFormat="1" applyFont="1" applyFill="1" applyBorder="1" applyAlignment="1" applyProtection="1">
      <alignment horizontal="left" vertical="top" wrapText="1"/>
      <protection/>
    </xf>
    <xf numFmtId="4" fontId="48" fillId="0" borderId="0" xfId="0" applyNumberFormat="1" applyFont="1" applyFill="1" applyAlignment="1" applyProtection="1">
      <alignment/>
      <protection/>
    </xf>
    <xf numFmtId="0" fontId="52" fillId="0" borderId="0" xfId="0" applyNumberFormat="1" applyFont="1" applyFill="1" applyBorder="1" applyAlignment="1" applyProtection="1">
      <alignment vertical="top" wrapText="1"/>
      <protection locked="0"/>
    </xf>
    <xf numFmtId="49" fontId="52" fillId="0" borderId="0" xfId="0" applyNumberFormat="1" applyFont="1" applyFill="1" applyBorder="1" applyAlignment="1" applyProtection="1">
      <alignment vertical="top" wrapText="1"/>
      <protection locked="0"/>
    </xf>
    <xf numFmtId="39" fontId="52" fillId="0" borderId="0" xfId="0" applyNumberFormat="1" applyFont="1" applyFill="1" applyAlignment="1" applyProtection="1">
      <alignment horizontal="left" vertical="top" wrapText="1"/>
      <protection hidden="1"/>
    </xf>
    <xf numFmtId="0" fontId="69" fillId="0" borderId="0" xfId="0" applyNumberFormat="1" applyFont="1" applyFill="1" applyBorder="1" applyAlignment="1" applyProtection="1">
      <alignment vertical="top" wrapText="1"/>
      <protection/>
    </xf>
    <xf numFmtId="0" fontId="53" fillId="0" borderId="0" xfId="0" applyNumberFormat="1" applyFont="1" applyFill="1" applyAlignment="1" applyProtection="1">
      <alignment vertical="top" wrapText="1"/>
      <protection locked="0"/>
    </xf>
    <xf numFmtId="0" fontId="52" fillId="0" borderId="0" xfId="0" applyNumberFormat="1" applyFont="1" applyFill="1" applyBorder="1" applyAlignment="1" applyProtection="1" quotePrefix="1">
      <alignment vertical="top" wrapText="1"/>
      <protection locked="0"/>
    </xf>
    <xf numFmtId="49" fontId="52" fillId="0" borderId="0" xfId="0" applyNumberFormat="1" applyFont="1" applyFill="1" applyAlignment="1" applyProtection="1">
      <alignment horizontal="left" wrapText="1"/>
      <protection hidden="1"/>
    </xf>
    <xf numFmtId="0" fontId="69" fillId="0" borderId="0" xfId="0" applyNumberFormat="1" applyFont="1" applyFill="1" applyBorder="1" applyAlignment="1" applyProtection="1">
      <alignment horizontal="fill" vertical="center" wrapText="1"/>
      <protection locked="0"/>
    </xf>
    <xf numFmtId="0" fontId="53" fillId="0" borderId="0" xfId="0" applyFont="1" applyAlignment="1">
      <alignment horizontal="justify" vertical="top"/>
    </xf>
    <xf numFmtId="4" fontId="53" fillId="0" borderId="0" xfId="0" applyNumberFormat="1" applyFont="1" applyAlignment="1">
      <alignment horizontal="right" vertical="top"/>
    </xf>
    <xf numFmtId="1" fontId="53" fillId="0" borderId="0" xfId="0" applyNumberFormat="1" applyFont="1" applyAlignment="1">
      <alignment horizontal="center" vertical="center"/>
    </xf>
    <xf numFmtId="0" fontId="53" fillId="0" borderId="0" xfId="0" applyFont="1" applyAlignment="1">
      <alignment horizontal="center" vertical="center"/>
    </xf>
    <xf numFmtId="49" fontId="52" fillId="0" borderId="0" xfId="0" applyNumberFormat="1" applyFont="1" applyFill="1" applyBorder="1" applyAlignment="1" applyProtection="1">
      <alignment horizontal="left" vertical="top" wrapText="1"/>
      <protection/>
    </xf>
    <xf numFmtId="0" fontId="52" fillId="0" borderId="0" xfId="0" applyFont="1" applyFill="1" applyBorder="1" applyAlignment="1" applyProtection="1">
      <alignment horizontal="left" vertical="top" wrapText="1"/>
      <protection/>
    </xf>
    <xf numFmtId="2" fontId="19" fillId="0" borderId="29" xfId="0" applyNumberFormat="1" applyFont="1" applyBorder="1" applyAlignment="1" applyProtection="1">
      <alignment horizontal="center" vertical="top" wrapText="1"/>
      <protection locked="0"/>
    </xf>
    <xf numFmtId="2" fontId="77" fillId="0" borderId="52" xfId="0" applyNumberFormat="1" applyFont="1" applyBorder="1" applyAlignment="1" applyProtection="1">
      <alignment horizontal="center" vertical="top" wrapText="1"/>
      <protection locked="0"/>
    </xf>
    <xf numFmtId="9" fontId="85" fillId="0" borderId="29" xfId="0" applyNumberFormat="1" applyFont="1" applyBorder="1" applyAlignment="1" applyProtection="1" quotePrefix="1">
      <alignment horizontal="right" vertical="top" wrapText="1"/>
      <protection locked="0"/>
    </xf>
    <xf numFmtId="4" fontId="77" fillId="0" borderId="30" xfId="0" applyNumberFormat="1" applyFont="1" applyBorder="1" applyAlignment="1" applyProtection="1">
      <alignment horizontal="right" vertical="top"/>
      <protection locked="0"/>
    </xf>
    <xf numFmtId="0" fontId="86" fillId="0" borderId="53" xfId="0" applyNumberFormat="1" applyFont="1" applyBorder="1" applyAlignment="1" applyProtection="1">
      <alignment vertical="top" wrapText="1"/>
      <protection locked="0"/>
    </xf>
    <xf numFmtId="2" fontId="19" fillId="0" borderId="0" xfId="0" applyNumberFormat="1" applyFont="1" applyBorder="1" applyAlignment="1" applyProtection="1">
      <alignment horizontal="center" vertical="top" wrapText="1"/>
      <protection locked="0"/>
    </xf>
    <xf numFmtId="2" fontId="77" fillId="0" borderId="54" xfId="0" applyNumberFormat="1" applyFont="1" applyBorder="1" applyAlignment="1" applyProtection="1">
      <alignment horizontal="center" vertical="top" wrapText="1"/>
      <protection locked="0"/>
    </xf>
    <xf numFmtId="9" fontId="85" fillId="0" borderId="0" xfId="0" applyNumberFormat="1" applyFont="1" applyBorder="1" applyAlignment="1" applyProtection="1" quotePrefix="1">
      <alignment horizontal="right" vertical="top" wrapText="1"/>
      <protection locked="0"/>
    </xf>
    <xf numFmtId="4" fontId="77" fillId="0" borderId="55" xfId="0" applyNumberFormat="1" applyFont="1" applyBorder="1" applyAlignment="1" applyProtection="1">
      <alignment horizontal="right" vertical="top"/>
      <protection locked="0"/>
    </xf>
    <xf numFmtId="0" fontId="86" fillId="0" borderId="42" xfId="0" applyNumberFormat="1" applyFont="1" applyBorder="1" applyAlignment="1" applyProtection="1">
      <alignment vertical="top" wrapText="1"/>
      <protection locked="0"/>
    </xf>
    <xf numFmtId="2" fontId="19" fillId="0" borderId="26" xfId="0" applyNumberFormat="1" applyFont="1" applyBorder="1" applyAlignment="1" applyProtection="1">
      <alignment horizontal="center" vertical="top" wrapText="1"/>
      <protection locked="0"/>
    </xf>
    <xf numFmtId="2" fontId="77" fillId="0" borderId="56" xfId="0" applyNumberFormat="1" applyFont="1" applyBorder="1" applyAlignment="1" applyProtection="1">
      <alignment horizontal="center" vertical="top" wrapText="1"/>
      <protection locked="0"/>
    </xf>
    <xf numFmtId="9" fontId="85" fillId="0" borderId="26" xfId="0" applyNumberFormat="1" applyFont="1" applyBorder="1" applyAlignment="1" applyProtection="1" quotePrefix="1">
      <alignment horizontal="right" vertical="top" wrapText="1"/>
      <protection locked="0"/>
    </xf>
    <xf numFmtId="4" fontId="77" fillId="0" borderId="27" xfId="0" applyNumberFormat="1" applyFont="1" applyBorder="1" applyAlignment="1" applyProtection="1">
      <alignment horizontal="right" vertical="top"/>
      <protection locked="0"/>
    </xf>
    <xf numFmtId="49" fontId="94" fillId="0" borderId="0" xfId="654" applyNumberFormat="1" applyFont="1" applyAlignment="1">
      <alignment horizontal="left" vertical="top" wrapText="1"/>
      <protection/>
    </xf>
    <xf numFmtId="3" fontId="69" fillId="0" borderId="0" xfId="1065" applyNumberFormat="1" applyFont="1" applyAlignment="1" applyProtection="1">
      <alignment horizontal="fill" vertical="center" wrapText="1"/>
      <protection locked="0"/>
    </xf>
    <xf numFmtId="39" fontId="90" fillId="0" borderId="0" xfId="0" applyNumberFormat="1" applyFont="1" applyAlignment="1" applyProtection="1">
      <alignment/>
      <protection hidden="1"/>
    </xf>
    <xf numFmtId="4" fontId="53" fillId="0" borderId="44" xfId="1151" applyNumberFormat="1" applyFont="1" applyBorder="1" applyAlignment="1" applyProtection="1">
      <alignment horizontal="right" vertical="top"/>
      <protection locked="0"/>
    </xf>
    <xf numFmtId="4" fontId="53" fillId="0" borderId="49" xfId="1151" applyNumberFormat="1" applyFont="1" applyBorder="1" applyAlignment="1" applyProtection="1">
      <alignment horizontal="right" vertical="top"/>
      <protection locked="0"/>
    </xf>
    <xf numFmtId="0" fontId="53" fillId="0" borderId="0" xfId="0" applyFont="1" applyAlignment="1">
      <alignment horizontal="left" vertical="justify" wrapText="1"/>
    </xf>
    <xf numFmtId="0" fontId="53" fillId="0" borderId="0" xfId="0" applyFont="1" applyAlignment="1">
      <alignment horizontal="left" vertical="justify"/>
    </xf>
    <xf numFmtId="0" fontId="74" fillId="0" borderId="0" xfId="0" applyFont="1" applyAlignment="1">
      <alignment horizontal="justify" vertical="top"/>
    </xf>
    <xf numFmtId="0" fontId="74" fillId="0" borderId="0" xfId="0" applyFont="1" applyAlignment="1">
      <alignment wrapText="1"/>
    </xf>
    <xf numFmtId="0" fontId="48" fillId="0" borderId="0" xfId="0" applyFont="1" applyAlignment="1">
      <alignment horizontal="center" vertical="top"/>
    </xf>
    <xf numFmtId="0" fontId="52" fillId="0" borderId="0" xfId="0" applyFont="1" applyFill="1" applyAlignment="1" quotePrefix="1">
      <alignment vertical="top" wrapText="1"/>
    </xf>
    <xf numFmtId="4" fontId="53" fillId="0" borderId="0" xfId="1151" applyNumberFormat="1" applyFont="1" applyFill="1" applyAlignment="1">
      <alignment horizontal="right" vertical="top"/>
    </xf>
    <xf numFmtId="0" fontId="53" fillId="0" borderId="0" xfId="0" applyFont="1" applyFill="1" applyAlignment="1">
      <alignment horizontal="right" vertical="top"/>
    </xf>
    <xf numFmtId="49" fontId="52" fillId="0" borderId="0" xfId="0" applyNumberFormat="1" applyFont="1" applyFill="1" applyAlignment="1">
      <alignment horizontal="center" vertical="top" wrapText="1"/>
    </xf>
    <xf numFmtId="49" fontId="52" fillId="0" borderId="0" xfId="0" applyNumberFormat="1" applyFont="1" applyFill="1" applyAlignment="1">
      <alignment horizontal="left" vertical="top" wrapText="1"/>
    </xf>
    <xf numFmtId="4" fontId="53" fillId="0" borderId="0" xfId="1151" applyNumberFormat="1" applyFont="1" applyAlignment="1" applyProtection="1">
      <alignment horizontal="right" vertical="top"/>
      <protection locked="0"/>
    </xf>
    <xf numFmtId="4" fontId="53" fillId="0" borderId="0" xfId="1151" applyNumberFormat="1" applyFont="1" applyAlignment="1">
      <alignment horizontal="right" vertical="top"/>
    </xf>
    <xf numFmtId="0" fontId="53" fillId="0" borderId="0" xfId="1151" applyNumberFormat="1" applyFont="1" applyAlignment="1" applyProtection="1">
      <alignment horizontal="right" vertical="top"/>
      <protection locked="0"/>
    </xf>
    <xf numFmtId="4" fontId="93" fillId="0" borderId="0" xfId="693" applyNumberFormat="1" applyFont="1" applyAlignment="1">
      <alignment/>
    </xf>
    <xf numFmtId="4" fontId="53" fillId="0" borderId="0" xfId="1151" applyNumberFormat="1" applyFont="1" applyAlignment="1" applyProtection="1">
      <alignment horizontal="right"/>
      <protection locked="0"/>
    </xf>
    <xf numFmtId="4" fontId="53" fillId="0" borderId="0" xfId="1151" applyNumberFormat="1" applyFont="1" applyAlignment="1">
      <alignment horizontal="right"/>
    </xf>
    <xf numFmtId="0" fontId="75" fillId="0" borderId="0" xfId="0" applyFont="1" applyAlignment="1">
      <alignment wrapText="1"/>
    </xf>
    <xf numFmtId="0" fontId="74" fillId="0" borderId="0" xfId="0" applyFont="1" applyAlignment="1">
      <alignment horizontal="justify" vertical="top" wrapText="1"/>
    </xf>
    <xf numFmtId="0" fontId="75" fillId="0" borderId="0" xfId="0" applyFont="1" applyAlignment="1">
      <alignment horizontal="justify" vertical="top"/>
    </xf>
    <xf numFmtId="2" fontId="77" fillId="0" borderId="0" xfId="0" applyNumberFormat="1" applyFont="1" applyBorder="1" applyAlignment="1" applyProtection="1">
      <alignment horizontal="center" vertical="top" wrapText="1"/>
      <protection locked="0"/>
    </xf>
    <xf numFmtId="0" fontId="77" fillId="0" borderId="0" xfId="0" applyFont="1" applyBorder="1" applyAlignment="1" applyProtection="1">
      <alignment horizontal="right" vertical="top"/>
      <protection locked="0"/>
    </xf>
    <xf numFmtId="0" fontId="19" fillId="0" borderId="57" xfId="0" applyFont="1" applyBorder="1" applyAlignment="1">
      <alignment vertical="top" wrapText="1"/>
    </xf>
    <xf numFmtId="0" fontId="19" fillId="0" borderId="58" xfId="0" applyFont="1" applyBorder="1" applyAlignment="1">
      <alignment vertical="top" wrapText="1"/>
    </xf>
    <xf numFmtId="2" fontId="19" fillId="0" borderId="59" xfId="0" applyNumberFormat="1" applyFont="1" applyBorder="1" applyAlignment="1" applyProtection="1">
      <alignment horizontal="center" vertical="top" wrapText="1"/>
      <protection locked="0"/>
    </xf>
    <xf numFmtId="2" fontId="77" fillId="0" borderId="59" xfId="0" applyNumberFormat="1" applyFont="1" applyBorder="1" applyAlignment="1" applyProtection="1">
      <alignment horizontal="center" vertical="top" wrapText="1"/>
      <protection locked="0"/>
    </xf>
    <xf numFmtId="0" fontId="77" fillId="0" borderId="59" xfId="0" applyFont="1" applyBorder="1" applyAlignment="1" applyProtection="1">
      <alignment horizontal="right" vertical="top"/>
      <protection locked="0"/>
    </xf>
    <xf numFmtId="4" fontId="77" fillId="0" borderId="60" xfId="0" applyNumberFormat="1" applyFont="1" applyBorder="1" applyAlignment="1" applyProtection="1">
      <alignment horizontal="right" vertical="top"/>
      <protection locked="0"/>
    </xf>
    <xf numFmtId="1" fontId="68" fillId="0" borderId="0" xfId="0" applyNumberFormat="1" applyFont="1" applyFill="1" applyAlignment="1">
      <alignment horizontal="right" vertical="top" wrapText="1"/>
    </xf>
    <xf numFmtId="4" fontId="53" fillId="0" borderId="0" xfId="1151" applyNumberFormat="1" applyFont="1" applyFill="1" applyAlignment="1" applyProtection="1">
      <alignment horizontal="right" vertical="top"/>
      <protection locked="0"/>
    </xf>
    <xf numFmtId="0" fontId="53" fillId="0" borderId="0" xfId="0" applyFont="1" applyFill="1" applyAlignment="1">
      <alignment/>
    </xf>
    <xf numFmtId="4" fontId="53" fillId="0" borderId="0" xfId="0" applyNumberFormat="1" applyFont="1" applyFill="1" applyAlignment="1">
      <alignment/>
    </xf>
    <xf numFmtId="0" fontId="68" fillId="0" borderId="0" xfId="0" applyFont="1" applyFill="1" applyAlignment="1">
      <alignment/>
    </xf>
    <xf numFmtId="49" fontId="93" fillId="0" borderId="42" xfId="0" applyNumberFormat="1" applyFont="1" applyFill="1" applyBorder="1" applyAlignment="1">
      <alignment horizontal="center" vertical="top"/>
    </xf>
    <xf numFmtId="1" fontId="53" fillId="0" borderId="26" xfId="0" applyNumberFormat="1" applyFont="1" applyFill="1" applyBorder="1" applyAlignment="1" applyProtection="1">
      <alignment horizontal="left" vertical="top" wrapText="1"/>
      <protection/>
    </xf>
    <xf numFmtId="1" fontId="82" fillId="0" borderId="26" xfId="0" applyNumberFormat="1" applyFont="1" applyFill="1" applyBorder="1" applyAlignment="1" applyProtection="1">
      <alignment horizontal="left" wrapText="1"/>
      <protection/>
    </xf>
    <xf numFmtId="3" fontId="93" fillId="0" borderId="26" xfId="1065" applyNumberFormat="1" applyFont="1" applyFill="1" applyBorder="1" applyAlignment="1" applyProtection="1">
      <alignment horizontal="center" wrapText="1"/>
      <protection locked="0"/>
    </xf>
    <xf numFmtId="3" fontId="93" fillId="0" borderId="26" xfId="1065" applyNumberFormat="1" applyFont="1" applyFill="1" applyBorder="1" applyAlignment="1" applyProtection="1">
      <alignment horizontal="center" vertical="top" wrapText="1"/>
      <protection locked="0"/>
    </xf>
    <xf numFmtId="0" fontId="86" fillId="0" borderId="28" xfId="0" applyNumberFormat="1" applyFont="1" applyBorder="1" applyAlignment="1" applyProtection="1">
      <alignment vertical="top" wrapText="1"/>
      <protection locked="0"/>
    </xf>
    <xf numFmtId="1" fontId="77" fillId="0" borderId="34" xfId="0" applyNumberFormat="1" applyFont="1" applyBorder="1" applyAlignment="1">
      <alignment vertical="top" wrapText="1"/>
    </xf>
    <xf numFmtId="2" fontId="77" fillId="0" borderId="61" xfId="0" applyNumberFormat="1" applyFont="1" applyBorder="1" applyAlignment="1" applyProtection="1">
      <alignment horizontal="right" vertical="top"/>
      <protection locked="0"/>
    </xf>
    <xf numFmtId="0" fontId="70" fillId="0" borderId="0" xfId="0" applyFont="1" applyAlignment="1">
      <alignment horizontal="left" vertical="top" wrapText="1"/>
    </xf>
    <xf numFmtId="0" fontId="71" fillId="0" borderId="0" xfId="0" applyFont="1" applyAlignment="1">
      <alignment horizontal="left" vertical="top" wrapText="1"/>
    </xf>
  </cellXfs>
  <cellStyles count="1161">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5 2" xfId="24"/>
    <cellStyle name="20 % – Poudarek6" xfId="25"/>
    <cellStyle name="20 % – Poudarek6 2" xfId="26"/>
    <cellStyle name="20% - Accent1" xfId="27"/>
    <cellStyle name="20% - Accent1 2" xfId="28"/>
    <cellStyle name="20% - Accent1 2 2" xfId="29"/>
    <cellStyle name="20% - Accent1 2 2 2" xfId="30"/>
    <cellStyle name="20% - Accent1 2 3" xfId="31"/>
    <cellStyle name="20% - Accent1 2 4" xfId="32"/>
    <cellStyle name="20% - Accent1 2 5" xfId="33"/>
    <cellStyle name="20% - Accent1 3" xfId="34"/>
    <cellStyle name="20% - Accent1 3 2" xfId="35"/>
    <cellStyle name="20% - Accent1 4" xfId="36"/>
    <cellStyle name="20% - Accent1 5" xfId="37"/>
    <cellStyle name="20% - Accent2" xfId="38"/>
    <cellStyle name="20% - Accent2 2" xfId="39"/>
    <cellStyle name="20% - Accent2 2 2" xfId="40"/>
    <cellStyle name="20% - Accent2 2 2 2" xfId="41"/>
    <cellStyle name="20% - Accent2 2 3" xfId="42"/>
    <cellStyle name="20% - Accent2 2 4" xfId="43"/>
    <cellStyle name="20% - Accent2 2 5" xfId="44"/>
    <cellStyle name="20% - Accent2 3" xfId="45"/>
    <cellStyle name="20% - Accent2 3 2" xfId="46"/>
    <cellStyle name="20% - Accent2 4" xfId="47"/>
    <cellStyle name="20% - Accent2 5" xfId="48"/>
    <cellStyle name="20% - Accent3" xfId="49"/>
    <cellStyle name="20% - Accent3 2" xfId="50"/>
    <cellStyle name="20% - Accent3 2 2" xfId="51"/>
    <cellStyle name="20% - Accent3 2 2 2" xfId="52"/>
    <cellStyle name="20% - Accent3 2 3" xfId="53"/>
    <cellStyle name="20% - Accent3 2 4" xfId="54"/>
    <cellStyle name="20% - Accent3 2 5" xfId="55"/>
    <cellStyle name="20% - Accent3 3" xfId="56"/>
    <cellStyle name="20% - Accent3 3 2" xfId="57"/>
    <cellStyle name="20% - Accent3 4" xfId="58"/>
    <cellStyle name="20% - Accent3 5" xfId="59"/>
    <cellStyle name="20% - Accent4" xfId="60"/>
    <cellStyle name="20% - Accent4 2" xfId="61"/>
    <cellStyle name="20% - Accent4 2 2" xfId="62"/>
    <cellStyle name="20% - Accent4 2 2 2" xfId="63"/>
    <cellStyle name="20% - Accent4 2 3" xfId="64"/>
    <cellStyle name="20% - Accent4 2 4" xfId="65"/>
    <cellStyle name="20% - Accent4 2 5" xfId="66"/>
    <cellStyle name="20% - Accent4 3" xfId="67"/>
    <cellStyle name="20% - Accent4 3 2" xfId="68"/>
    <cellStyle name="20% - Accent4 4" xfId="69"/>
    <cellStyle name="20% - Accent4 5" xfId="70"/>
    <cellStyle name="20% - Accent5" xfId="71"/>
    <cellStyle name="20% - Accent5 2" xfId="72"/>
    <cellStyle name="20% - Accent5 2 2" xfId="73"/>
    <cellStyle name="20% - Accent5 3" xfId="74"/>
    <cellStyle name="20% - Accent5 4" xfId="75"/>
    <cellStyle name="20% - Accent5 5" xfId="76"/>
    <cellStyle name="20% - Accent6" xfId="77"/>
    <cellStyle name="20% - Accent6 2" xfId="78"/>
    <cellStyle name="20% - Accent6 2 2" xfId="79"/>
    <cellStyle name="20% - Accent6 2 2 2" xfId="80"/>
    <cellStyle name="20% - Accent6 2 3" xfId="81"/>
    <cellStyle name="20% - Accent6 2 4" xfId="82"/>
    <cellStyle name="20% - Accent6 2 5" xfId="83"/>
    <cellStyle name="20% - Accent6 3" xfId="84"/>
    <cellStyle name="20% - Accent6 3 2" xfId="85"/>
    <cellStyle name="20% - Accent6 4" xfId="86"/>
    <cellStyle name="20% - Accent6 5" xfId="87"/>
    <cellStyle name="40 % – Poudarek1" xfId="88"/>
    <cellStyle name="40 % – Poudarek1 2" xfId="89"/>
    <cellStyle name="40 % – Poudarek2" xfId="90"/>
    <cellStyle name="40 % – Poudarek2 2" xfId="91"/>
    <cellStyle name="40 % – Poudarek3" xfId="92"/>
    <cellStyle name="40 % – Poudarek3 2" xfId="93"/>
    <cellStyle name="40 % – Poudarek4" xfId="94"/>
    <cellStyle name="40 % – Poudarek4 2" xfId="95"/>
    <cellStyle name="40 % – Poudarek5" xfId="96"/>
    <cellStyle name="40 % – Poudarek5 2" xfId="97"/>
    <cellStyle name="40 % – Poudarek6" xfId="98"/>
    <cellStyle name="40 % – Poudarek6 2" xfId="99"/>
    <cellStyle name="40% - Accent1" xfId="100"/>
    <cellStyle name="40% - Accent1 2" xfId="101"/>
    <cellStyle name="40% - Accent1 2 2" xfId="102"/>
    <cellStyle name="40% - Accent1 2 2 2" xfId="103"/>
    <cellStyle name="40% - Accent1 2 3" xfId="104"/>
    <cellStyle name="40% - Accent1 2 4" xfId="105"/>
    <cellStyle name="40% - Accent1 2 5" xfId="106"/>
    <cellStyle name="40% - Accent1 3" xfId="107"/>
    <cellStyle name="40% - Accent1 3 2" xfId="108"/>
    <cellStyle name="40% - Accent1 4" xfId="109"/>
    <cellStyle name="40% - Accent1 5" xfId="110"/>
    <cellStyle name="40% - Accent2" xfId="111"/>
    <cellStyle name="40% - Accent2 2" xfId="112"/>
    <cellStyle name="40% - Accent2 2 2" xfId="113"/>
    <cellStyle name="40% - Accent2 3" xfId="114"/>
    <cellStyle name="40% - Accent2 4" xfId="115"/>
    <cellStyle name="40% - Accent2 5" xfId="116"/>
    <cellStyle name="40% - Accent3" xfId="117"/>
    <cellStyle name="40% - Accent3 2" xfId="118"/>
    <cellStyle name="40% - Accent3 2 2" xfId="119"/>
    <cellStyle name="40% - Accent3 2 2 2" xfId="120"/>
    <cellStyle name="40% - Accent3 2 3" xfId="121"/>
    <cellStyle name="40% - Accent3 2 4" xfId="122"/>
    <cellStyle name="40% - Accent3 2 5" xfId="123"/>
    <cellStyle name="40% - Accent3 3" xfId="124"/>
    <cellStyle name="40% - Accent3 3 2" xfId="125"/>
    <cellStyle name="40% - Accent3 4" xfId="126"/>
    <cellStyle name="40% - Accent3 5" xfId="127"/>
    <cellStyle name="40% - Accent4" xfId="128"/>
    <cellStyle name="40% - Accent4 2" xfId="129"/>
    <cellStyle name="40% - Accent4 2 2" xfId="130"/>
    <cellStyle name="40% - Accent4 2 2 2" xfId="131"/>
    <cellStyle name="40% - Accent4 2 3" xfId="132"/>
    <cellStyle name="40% - Accent4 2 4" xfId="133"/>
    <cellStyle name="40% - Accent4 2 5" xfId="134"/>
    <cellStyle name="40% - Accent4 3" xfId="135"/>
    <cellStyle name="40% - Accent4 3 2" xfId="136"/>
    <cellStyle name="40% - Accent4 4" xfId="137"/>
    <cellStyle name="40% - Accent4 5" xfId="138"/>
    <cellStyle name="40% - Accent5" xfId="139"/>
    <cellStyle name="40% - Accent5 2" xfId="140"/>
    <cellStyle name="40% - Accent5 2 2" xfId="141"/>
    <cellStyle name="40% - Accent5 2 2 2" xfId="142"/>
    <cellStyle name="40% - Accent5 2 3" xfId="143"/>
    <cellStyle name="40% - Accent5 2 4" xfId="144"/>
    <cellStyle name="40% - Accent5 2 5" xfId="145"/>
    <cellStyle name="40% - Accent5 3" xfId="146"/>
    <cellStyle name="40% - Accent5 3 2" xfId="147"/>
    <cellStyle name="40% - Accent5 4" xfId="148"/>
    <cellStyle name="40% - Accent5 5" xfId="149"/>
    <cellStyle name="40% - Accent6" xfId="150"/>
    <cellStyle name="40% - Accent6 2" xfId="151"/>
    <cellStyle name="40% - Accent6 2 2" xfId="152"/>
    <cellStyle name="40% - Accent6 2 2 2" xfId="153"/>
    <cellStyle name="40% - Accent6 2 3" xfId="154"/>
    <cellStyle name="40% - Accent6 2 4" xfId="155"/>
    <cellStyle name="40% - Accent6 2 5" xfId="156"/>
    <cellStyle name="40% - Accent6 3" xfId="157"/>
    <cellStyle name="40% - Accent6 3 2" xfId="158"/>
    <cellStyle name="40% - Accent6 4" xfId="159"/>
    <cellStyle name="40% - Accent6 5" xfId="160"/>
    <cellStyle name="60 % – Poudarek1" xfId="161"/>
    <cellStyle name="60 % – Poudarek1 2" xfId="162"/>
    <cellStyle name="60 % – Poudarek2" xfId="163"/>
    <cellStyle name="60 % – Poudarek2 2" xfId="164"/>
    <cellStyle name="60 % – Poudarek3" xfId="165"/>
    <cellStyle name="60 % – Poudarek3 2" xfId="166"/>
    <cellStyle name="60 % – Poudarek4" xfId="167"/>
    <cellStyle name="60 % – Poudarek4 2" xfId="168"/>
    <cellStyle name="60 % – Poudarek5" xfId="169"/>
    <cellStyle name="60 % – Poudarek5 2" xfId="170"/>
    <cellStyle name="60 % – Poudarek6" xfId="171"/>
    <cellStyle name="60 % – Poudarek6 2" xfId="172"/>
    <cellStyle name="60% - Accent1" xfId="173"/>
    <cellStyle name="60% - Accent1 2" xfId="174"/>
    <cellStyle name="60% - Accent1 2 2" xfId="175"/>
    <cellStyle name="60% - Accent1 2 2 2" xfId="176"/>
    <cellStyle name="60% - Accent1 2 3" xfId="177"/>
    <cellStyle name="60% - Accent1 2 4" xfId="178"/>
    <cellStyle name="60% - Accent1 2 5" xfId="179"/>
    <cellStyle name="60% - Accent1 3" xfId="180"/>
    <cellStyle name="60% - Accent1 3 2" xfId="181"/>
    <cellStyle name="60% - Accent1 4" xfId="182"/>
    <cellStyle name="60% - Accent1 5" xfId="183"/>
    <cellStyle name="60% - Accent2" xfId="184"/>
    <cellStyle name="60% - Accent2 2" xfId="185"/>
    <cellStyle name="60% - Accent2 2 2" xfId="186"/>
    <cellStyle name="60% - Accent2 2 2 2" xfId="187"/>
    <cellStyle name="60% - Accent2 2 3" xfId="188"/>
    <cellStyle name="60% - Accent2 2 4" xfId="189"/>
    <cellStyle name="60% - Accent2 2 5" xfId="190"/>
    <cellStyle name="60% - Accent2 3" xfId="191"/>
    <cellStyle name="60% - Accent2 3 2" xfId="192"/>
    <cellStyle name="60% - Accent2 4" xfId="193"/>
    <cellStyle name="60% - Accent2 5" xfId="194"/>
    <cellStyle name="60% - Accent3" xfId="195"/>
    <cellStyle name="60% - Accent3 2" xfId="196"/>
    <cellStyle name="60% - Accent3 2 2" xfId="197"/>
    <cellStyle name="60% - Accent3 2 2 2" xfId="198"/>
    <cellStyle name="60% - Accent3 2 3" xfId="199"/>
    <cellStyle name="60% - Accent3 2 4" xfId="200"/>
    <cellStyle name="60% - Accent3 2 5" xfId="201"/>
    <cellStyle name="60% - Accent3 3" xfId="202"/>
    <cellStyle name="60% - Accent3 3 2" xfId="203"/>
    <cellStyle name="60% - Accent3 4" xfId="204"/>
    <cellStyle name="60% - Accent3 5" xfId="205"/>
    <cellStyle name="60% - Accent4" xfId="206"/>
    <cellStyle name="60% - Accent4 2" xfId="207"/>
    <cellStyle name="60% - Accent4 2 2" xfId="208"/>
    <cellStyle name="60% - Accent4 2 2 2" xfId="209"/>
    <cellStyle name="60% - Accent4 2 3" xfId="210"/>
    <cellStyle name="60% - Accent4 2 4" xfId="211"/>
    <cellStyle name="60% - Accent4 2 5" xfId="212"/>
    <cellStyle name="60% - Accent4 3" xfId="213"/>
    <cellStyle name="60% - Accent4 3 2" xfId="214"/>
    <cellStyle name="60% - Accent4 4" xfId="215"/>
    <cellStyle name="60% - Accent4 5" xfId="216"/>
    <cellStyle name="60% - Accent5" xfId="217"/>
    <cellStyle name="60% - Accent5 2" xfId="218"/>
    <cellStyle name="60% - Accent5 2 2" xfId="219"/>
    <cellStyle name="60% - Accent5 2 2 2" xfId="220"/>
    <cellStyle name="60% - Accent5 2 3" xfId="221"/>
    <cellStyle name="60% - Accent5 2 4" xfId="222"/>
    <cellStyle name="60% - Accent5 2 5" xfId="223"/>
    <cellStyle name="60% - Accent5 3" xfId="224"/>
    <cellStyle name="60% - Accent5 3 2" xfId="225"/>
    <cellStyle name="60% - Accent5 4" xfId="226"/>
    <cellStyle name="60% - Accent5 5" xfId="227"/>
    <cellStyle name="60% - Accent6" xfId="228"/>
    <cellStyle name="60% - Accent6 2" xfId="229"/>
    <cellStyle name="60% - Accent6 2 2" xfId="230"/>
    <cellStyle name="60% - Accent6 2 2 2" xfId="231"/>
    <cellStyle name="60% - Accent6 2 3" xfId="232"/>
    <cellStyle name="60% - Accent6 2 4" xfId="233"/>
    <cellStyle name="60% - Accent6 2 5" xfId="234"/>
    <cellStyle name="60% - Accent6 3" xfId="235"/>
    <cellStyle name="60% - Accent6 3 2" xfId="236"/>
    <cellStyle name="60% - Accent6 4" xfId="237"/>
    <cellStyle name="60% - Accent6 5" xfId="238"/>
    <cellStyle name="Accent1 - 20%" xfId="239"/>
    <cellStyle name="Accent1 - 40%" xfId="240"/>
    <cellStyle name="Accent1 - 60%" xfId="241"/>
    <cellStyle name="Accent1 10" xfId="242"/>
    <cellStyle name="Accent1 11" xfId="243"/>
    <cellStyle name="Accent1 12" xfId="244"/>
    <cellStyle name="Accent1 13" xfId="245"/>
    <cellStyle name="Accent1 2" xfId="246"/>
    <cellStyle name="Accent1 2 2" xfId="247"/>
    <cellStyle name="Accent1 2 2 2" xfId="248"/>
    <cellStyle name="Accent1 2 3" xfId="249"/>
    <cellStyle name="Accent1 2 4" xfId="250"/>
    <cellStyle name="Accent1 2 5" xfId="251"/>
    <cellStyle name="Accent1 3" xfId="252"/>
    <cellStyle name="Accent1 3 2" xfId="253"/>
    <cellStyle name="Accent1 4" xfId="254"/>
    <cellStyle name="Accent1 4 2" xfId="255"/>
    <cellStyle name="Accent1 5" xfId="256"/>
    <cellStyle name="Accent1 5 2" xfId="257"/>
    <cellStyle name="Accent1 6" xfId="258"/>
    <cellStyle name="Accent1 7" xfId="259"/>
    <cellStyle name="Accent1 8" xfId="260"/>
    <cellStyle name="Accent1 9" xfId="261"/>
    <cellStyle name="Accent2 - 20%" xfId="262"/>
    <cellStyle name="Accent2 - 40%" xfId="263"/>
    <cellStyle name="Accent2 - 60%" xfId="264"/>
    <cellStyle name="Accent2 10" xfId="265"/>
    <cellStyle name="Accent2 11" xfId="266"/>
    <cellStyle name="Accent2 12" xfId="267"/>
    <cellStyle name="Accent2 13" xfId="268"/>
    <cellStyle name="Accent2 2" xfId="269"/>
    <cellStyle name="Accent2 2 2" xfId="270"/>
    <cellStyle name="Accent2 2 2 2" xfId="271"/>
    <cellStyle name="Accent2 2 3" xfId="272"/>
    <cellStyle name="Accent2 2 4" xfId="273"/>
    <cellStyle name="Accent2 2 5" xfId="274"/>
    <cellStyle name="Accent2 3" xfId="275"/>
    <cellStyle name="Accent2 3 2" xfId="276"/>
    <cellStyle name="Accent2 4" xfId="277"/>
    <cellStyle name="Accent2 4 2" xfId="278"/>
    <cellStyle name="Accent2 5" xfId="279"/>
    <cellStyle name="Accent2 5 2" xfId="280"/>
    <cellStyle name="Accent2 6" xfId="281"/>
    <cellStyle name="Accent2 7" xfId="282"/>
    <cellStyle name="Accent2 8" xfId="283"/>
    <cellStyle name="Accent2 9" xfId="284"/>
    <cellStyle name="Accent3 - 20%" xfId="285"/>
    <cellStyle name="Accent3 - 40%" xfId="286"/>
    <cellStyle name="Accent3 - 60%" xfId="287"/>
    <cellStyle name="Accent3 10" xfId="288"/>
    <cellStyle name="Accent3 11" xfId="289"/>
    <cellStyle name="Accent3 12" xfId="290"/>
    <cellStyle name="Accent3 13" xfId="291"/>
    <cellStyle name="Accent3 2" xfId="292"/>
    <cellStyle name="Accent3 2 2" xfId="293"/>
    <cellStyle name="Accent3 2 2 2" xfId="294"/>
    <cellStyle name="Accent3 2 3" xfId="295"/>
    <cellStyle name="Accent3 2 4" xfId="296"/>
    <cellStyle name="Accent3 2 5" xfId="297"/>
    <cellStyle name="Accent3 3" xfId="298"/>
    <cellStyle name="Accent3 3 2" xfId="299"/>
    <cellStyle name="Accent3 4" xfId="300"/>
    <cellStyle name="Accent3 4 2" xfId="301"/>
    <cellStyle name="Accent3 5" xfId="302"/>
    <cellStyle name="Accent3 5 2" xfId="303"/>
    <cellStyle name="Accent3 6" xfId="304"/>
    <cellStyle name="Accent3 7" xfId="305"/>
    <cellStyle name="Accent3 8" xfId="306"/>
    <cellStyle name="Accent3 9" xfId="307"/>
    <cellStyle name="Accent4 - 20%" xfId="308"/>
    <cellStyle name="Accent4 - 40%" xfId="309"/>
    <cellStyle name="Accent4 - 60%" xfId="310"/>
    <cellStyle name="Accent4 10" xfId="311"/>
    <cellStyle name="Accent4 11" xfId="312"/>
    <cellStyle name="Accent4 12" xfId="313"/>
    <cellStyle name="Accent4 13" xfId="314"/>
    <cellStyle name="Accent4 2" xfId="315"/>
    <cellStyle name="Accent4 2 2" xfId="316"/>
    <cellStyle name="Accent4 2 2 2" xfId="317"/>
    <cellStyle name="Accent4 2 3" xfId="318"/>
    <cellStyle name="Accent4 2 4" xfId="319"/>
    <cellStyle name="Accent4 2 5" xfId="320"/>
    <cellStyle name="Accent4 3" xfId="321"/>
    <cellStyle name="Accent4 3 2" xfId="322"/>
    <cellStyle name="Accent4 4" xfId="323"/>
    <cellStyle name="Accent4 4 2" xfId="324"/>
    <cellStyle name="Accent4 5" xfId="325"/>
    <cellStyle name="Accent4 5 2" xfId="326"/>
    <cellStyle name="Accent4 6" xfId="327"/>
    <cellStyle name="Accent4 7" xfId="328"/>
    <cellStyle name="Accent4 8" xfId="329"/>
    <cellStyle name="Accent4 9" xfId="330"/>
    <cellStyle name="Accent5 - 20%" xfId="331"/>
    <cellStyle name="Accent5 - 40%" xfId="332"/>
    <cellStyle name="Accent5 - 60%" xfId="333"/>
    <cellStyle name="Accent5 2" xfId="334"/>
    <cellStyle name="Accent5 2 2" xfId="335"/>
    <cellStyle name="Accent5 3" xfId="336"/>
    <cellStyle name="Accent5 4" xfId="337"/>
    <cellStyle name="Accent5 5" xfId="338"/>
    <cellStyle name="Accent6 - 20%" xfId="339"/>
    <cellStyle name="Accent6 - 40%" xfId="340"/>
    <cellStyle name="Accent6 - 60%" xfId="341"/>
    <cellStyle name="Accent6 10" xfId="342"/>
    <cellStyle name="Accent6 11" xfId="343"/>
    <cellStyle name="Accent6 12" xfId="344"/>
    <cellStyle name="Accent6 13" xfId="345"/>
    <cellStyle name="Accent6 2" xfId="346"/>
    <cellStyle name="Accent6 2 2" xfId="347"/>
    <cellStyle name="Accent6 2 2 2" xfId="348"/>
    <cellStyle name="Accent6 2 3" xfId="349"/>
    <cellStyle name="Accent6 2 4" xfId="350"/>
    <cellStyle name="Accent6 2 5" xfId="351"/>
    <cellStyle name="Accent6 3" xfId="352"/>
    <cellStyle name="Accent6 3 2" xfId="353"/>
    <cellStyle name="Accent6 4" xfId="354"/>
    <cellStyle name="Accent6 4 2" xfId="355"/>
    <cellStyle name="Accent6 5" xfId="356"/>
    <cellStyle name="Accent6 5 2" xfId="357"/>
    <cellStyle name="Accent6 6" xfId="358"/>
    <cellStyle name="Accent6 7" xfId="359"/>
    <cellStyle name="Accent6 8" xfId="360"/>
    <cellStyle name="Accent6 9" xfId="361"/>
    <cellStyle name="Bad 2" xfId="362"/>
    <cellStyle name="Bad 2 2" xfId="363"/>
    <cellStyle name="Bad 2 2 2" xfId="364"/>
    <cellStyle name="Bad 2 3" xfId="365"/>
    <cellStyle name="Bad 2 4" xfId="366"/>
    <cellStyle name="Bad 2 5" xfId="367"/>
    <cellStyle name="Bad 3" xfId="368"/>
    <cellStyle name="Bad 3 2" xfId="369"/>
    <cellStyle name="Bad 4" xfId="370"/>
    <cellStyle name="Bad 5" xfId="371"/>
    <cellStyle name="Calculation 2" xfId="372"/>
    <cellStyle name="Calculation 2 2" xfId="373"/>
    <cellStyle name="Calculation 2 2 2" xfId="374"/>
    <cellStyle name="Calculation 2 3" xfId="375"/>
    <cellStyle name="Calculation 2 4" xfId="376"/>
    <cellStyle name="Calculation 2 5" xfId="377"/>
    <cellStyle name="Calculation 3" xfId="378"/>
    <cellStyle name="Calculation 3 2" xfId="379"/>
    <cellStyle name="Calculation 4" xfId="380"/>
    <cellStyle name="Calculation 5" xfId="381"/>
    <cellStyle name="Check Cell 2" xfId="382"/>
    <cellStyle name="Check Cell 2 2" xfId="383"/>
    <cellStyle name="Check Cell 3" xfId="384"/>
    <cellStyle name="Check Cell 4" xfId="385"/>
    <cellStyle name="Check Cell 5" xfId="386"/>
    <cellStyle name="Comma 10" xfId="387"/>
    <cellStyle name="Comma 10 2" xfId="388"/>
    <cellStyle name="Comma 10 2 2" xfId="389"/>
    <cellStyle name="Comma 10 3" xfId="390"/>
    <cellStyle name="Comma 12" xfId="391"/>
    <cellStyle name="Comma 12 10" xfId="392"/>
    <cellStyle name="Comma 12 11" xfId="393"/>
    <cellStyle name="Comma 12 12" xfId="394"/>
    <cellStyle name="Comma 12 13" xfId="395"/>
    <cellStyle name="Comma 12 14" xfId="396"/>
    <cellStyle name="Comma 12 15" xfId="397"/>
    <cellStyle name="Comma 12 16" xfId="398"/>
    <cellStyle name="Comma 12 17" xfId="399"/>
    <cellStyle name="Comma 12 2" xfId="400"/>
    <cellStyle name="Comma 12 2 2" xfId="401"/>
    <cellStyle name="Comma 12 3" xfId="402"/>
    <cellStyle name="Comma 12 4" xfId="403"/>
    <cellStyle name="Comma 12 5" xfId="404"/>
    <cellStyle name="Comma 12 6" xfId="405"/>
    <cellStyle name="Comma 12 7" xfId="406"/>
    <cellStyle name="Comma 12 8" xfId="407"/>
    <cellStyle name="Comma 12 9" xfId="408"/>
    <cellStyle name="Comma 13" xfId="409"/>
    <cellStyle name="Comma 13 2" xfId="410"/>
    <cellStyle name="Comma 14" xfId="411"/>
    <cellStyle name="Comma 14 2" xfId="412"/>
    <cellStyle name="Comma 2" xfId="413"/>
    <cellStyle name="Comma 2 10" xfId="414"/>
    <cellStyle name="Comma 2 11" xfId="415"/>
    <cellStyle name="Comma 2 12" xfId="416"/>
    <cellStyle name="Comma 2 13" xfId="417"/>
    <cellStyle name="Comma 2 14" xfId="418"/>
    <cellStyle name="Comma 2 14 2" xfId="419"/>
    <cellStyle name="Comma 2 14 3" xfId="420"/>
    <cellStyle name="Comma 2 14 3 2" xfId="421"/>
    <cellStyle name="Comma 2 14 4" xfId="422"/>
    <cellStyle name="Comma 2 15" xfId="423"/>
    <cellStyle name="Comma 2 15 2" xfId="424"/>
    <cellStyle name="Comma 2 15 2 2" xfId="425"/>
    <cellStyle name="Comma 2 15 3" xfId="426"/>
    <cellStyle name="Comma 2 15 4" xfId="427"/>
    <cellStyle name="Comma 2 15 4 2" xfId="428"/>
    <cellStyle name="Comma 2 15 5" xfId="429"/>
    <cellStyle name="Comma 2 15 6" xfId="430"/>
    <cellStyle name="Comma 2 16" xfId="431"/>
    <cellStyle name="Comma 2 16 2" xfId="432"/>
    <cellStyle name="Comma 2 16 2 2" xfId="433"/>
    <cellStyle name="Comma 2 17" xfId="434"/>
    <cellStyle name="Comma 2 17 2" xfId="435"/>
    <cellStyle name="Comma 2 17 2 2" xfId="436"/>
    <cellStyle name="Comma 2 18" xfId="437"/>
    <cellStyle name="Comma 2 18 2" xfId="438"/>
    <cellStyle name="Comma 2 19" xfId="439"/>
    <cellStyle name="Comma 2 19 2" xfId="440"/>
    <cellStyle name="Comma 2 2" xfId="441"/>
    <cellStyle name="Comma 2 20" xfId="442"/>
    <cellStyle name="Comma 2 20 2" xfId="443"/>
    <cellStyle name="Comma 2 21" xfId="444"/>
    <cellStyle name="Comma 2 21 2" xfId="445"/>
    <cellStyle name="Comma 2 22" xfId="446"/>
    <cellStyle name="Comma 2 22 2" xfId="447"/>
    <cellStyle name="Comma 2 23" xfId="448"/>
    <cellStyle name="Comma 2 23 2" xfId="449"/>
    <cellStyle name="Comma 2 24" xfId="450"/>
    <cellStyle name="Comma 2 24 2" xfId="451"/>
    <cellStyle name="Comma 2 25" xfId="452"/>
    <cellStyle name="Comma 2 25 2" xfId="453"/>
    <cellStyle name="Comma 2 26" xfId="454"/>
    <cellStyle name="Comma 2 26 2" xfId="455"/>
    <cellStyle name="Comma 2 27" xfId="456"/>
    <cellStyle name="Comma 2 27 2" xfId="457"/>
    <cellStyle name="Comma 2 28" xfId="458"/>
    <cellStyle name="Comma 2 28 2" xfId="459"/>
    <cellStyle name="Comma 2 29" xfId="460"/>
    <cellStyle name="Comma 2 29 2" xfId="461"/>
    <cellStyle name="Comma 2 3" xfId="462"/>
    <cellStyle name="Comma 2 30" xfId="463"/>
    <cellStyle name="Comma 2 30 2" xfId="464"/>
    <cellStyle name="Comma 2 31" xfId="465"/>
    <cellStyle name="Comma 2 32" xfId="466"/>
    <cellStyle name="Comma 2 32 2" xfId="467"/>
    <cellStyle name="Comma 2 4" xfId="468"/>
    <cellStyle name="Comma 2 5" xfId="469"/>
    <cellStyle name="Comma 2 6" xfId="470"/>
    <cellStyle name="Comma 2 7" xfId="471"/>
    <cellStyle name="Comma 2 8" xfId="472"/>
    <cellStyle name="Comma 2 9" xfId="473"/>
    <cellStyle name="Comma 2 9 2" xfId="474"/>
    <cellStyle name="Comma 25" xfId="475"/>
    <cellStyle name="Comma 25 2" xfId="476"/>
    <cellStyle name="Comma 3" xfId="477"/>
    <cellStyle name="Comma 3 2" xfId="478"/>
    <cellStyle name="Comma 3 2 2" xfId="479"/>
    <cellStyle name="Comma 3 2 3" xfId="480"/>
    <cellStyle name="Comma 3 2 3 2" xfId="481"/>
    <cellStyle name="Comma 3 2 3 3" xfId="482"/>
    <cellStyle name="Comma 3 2 3 3 2" xfId="483"/>
    <cellStyle name="Comma 3 2 4" xfId="484"/>
    <cellStyle name="Comma 3 3" xfId="485"/>
    <cellStyle name="Comma 3 3 2" xfId="486"/>
    <cellStyle name="Comma 3 3 2 2" xfId="487"/>
    <cellStyle name="Comma 3 3 3" xfId="488"/>
    <cellStyle name="Comma 3 3 4" xfId="489"/>
    <cellStyle name="Comma 3 4" xfId="490"/>
    <cellStyle name="Comma 3 5" xfId="491"/>
    <cellStyle name="Comma 4" xfId="492"/>
    <cellStyle name="Comma 4 2" xfId="493"/>
    <cellStyle name="Comma 4 2 2" xfId="494"/>
    <cellStyle name="Comma 4 2 2 2" xfId="495"/>
    <cellStyle name="Comma 4 2 3" xfId="496"/>
    <cellStyle name="Comma 4 3" xfId="497"/>
    <cellStyle name="Comma 5" xfId="498"/>
    <cellStyle name="Comma 5 2" xfId="499"/>
    <cellStyle name="Comma 5 2 2" xfId="500"/>
    <cellStyle name="Comma 5 2 3" xfId="501"/>
    <cellStyle name="Comma 5 3" xfId="502"/>
    <cellStyle name="Comma 5 3 2" xfId="503"/>
    <cellStyle name="Comma 5 3 3" xfId="504"/>
    <cellStyle name="Comma 6" xfId="505"/>
    <cellStyle name="Comma 6 2" xfId="506"/>
    <cellStyle name="Comma 6 3" xfId="507"/>
    <cellStyle name="Comma 6 3 2" xfId="508"/>
    <cellStyle name="Comma 6 4" xfId="509"/>
    <cellStyle name="Comma 6 4 2" xfId="510"/>
    <cellStyle name="Comma 7" xfId="511"/>
    <cellStyle name="Comma 7 2" xfId="512"/>
    <cellStyle name="Comma 8" xfId="513"/>
    <cellStyle name="Comma 8 2" xfId="514"/>
    <cellStyle name="Comma 9" xfId="515"/>
    <cellStyle name="Comma 9 2" xfId="516"/>
    <cellStyle name="Dobro" xfId="517"/>
    <cellStyle name="Dobro 2" xfId="518"/>
    <cellStyle name="Element-delo" xfId="519"/>
    <cellStyle name="Emphasis 1" xfId="520"/>
    <cellStyle name="Emphasis 2" xfId="521"/>
    <cellStyle name="Emphasis 3" xfId="522"/>
    <cellStyle name="Euro" xfId="523"/>
    <cellStyle name="Euro 10" xfId="524"/>
    <cellStyle name="Euro 11" xfId="525"/>
    <cellStyle name="Euro 12" xfId="526"/>
    <cellStyle name="Euro 13" xfId="527"/>
    <cellStyle name="Euro 14" xfId="528"/>
    <cellStyle name="Euro 15" xfId="529"/>
    <cellStyle name="Euro 16" xfId="530"/>
    <cellStyle name="Euro 17" xfId="531"/>
    <cellStyle name="Euro 2" xfId="532"/>
    <cellStyle name="Euro 2 2" xfId="533"/>
    <cellStyle name="Euro 3" xfId="534"/>
    <cellStyle name="Euro 4" xfId="535"/>
    <cellStyle name="Euro 5" xfId="536"/>
    <cellStyle name="Euro 6" xfId="537"/>
    <cellStyle name="Euro 7" xfId="538"/>
    <cellStyle name="Euro 8" xfId="539"/>
    <cellStyle name="Euro 9" xfId="540"/>
    <cellStyle name="Excel Built-in Navadno 16" xfId="541"/>
    <cellStyle name="Excel Built-in Navadno 2 2 2 2" xfId="542"/>
    <cellStyle name="Excel Built-in S3 2" xfId="543"/>
    <cellStyle name="Explanatory Text 2" xfId="544"/>
    <cellStyle name="Explanatory Text 2 2" xfId="545"/>
    <cellStyle name="Explanatory Text 3" xfId="546"/>
    <cellStyle name="Explanatory Text 4" xfId="547"/>
    <cellStyle name="Explanatory Text 5" xfId="548"/>
    <cellStyle name="general" xfId="549"/>
    <cellStyle name="general 2" xfId="550"/>
    <cellStyle name="Good" xfId="551"/>
    <cellStyle name="Good 2" xfId="552"/>
    <cellStyle name="Good 2 2" xfId="553"/>
    <cellStyle name="Good 2 2 2" xfId="554"/>
    <cellStyle name="Good 2 3" xfId="555"/>
    <cellStyle name="Good 2 4" xfId="556"/>
    <cellStyle name="Good 2 5" xfId="557"/>
    <cellStyle name="Good 3" xfId="558"/>
    <cellStyle name="Good 3 2" xfId="559"/>
    <cellStyle name="Good 4" xfId="560"/>
    <cellStyle name="Good 5" xfId="561"/>
    <cellStyle name="Heading 1 2" xfId="562"/>
    <cellStyle name="Heading 1 2 2" xfId="563"/>
    <cellStyle name="Heading 1 2 2 2" xfId="564"/>
    <cellStyle name="Heading 1 2 3" xfId="565"/>
    <cellStyle name="Heading 1 2 4" xfId="566"/>
    <cellStyle name="Heading 1 2 4 2" xfId="567"/>
    <cellStyle name="Heading 1 2 4 3" xfId="568"/>
    <cellStyle name="Heading 1 2 5" xfId="569"/>
    <cellStyle name="Heading 1 2 6" xfId="570"/>
    <cellStyle name="Heading 1 3" xfId="571"/>
    <cellStyle name="Heading 1 3 2" xfId="572"/>
    <cellStyle name="Heading 1 4" xfId="573"/>
    <cellStyle name="Heading 1 5" xfId="574"/>
    <cellStyle name="Heading 2 2" xfId="575"/>
    <cellStyle name="Heading 2 2 2" xfId="576"/>
    <cellStyle name="Heading 2 2 2 2" xfId="577"/>
    <cellStyle name="Heading 2 2 3" xfId="578"/>
    <cellStyle name="Heading 2 2 4" xfId="579"/>
    <cellStyle name="Heading 2 2 4 2" xfId="580"/>
    <cellStyle name="Heading 2 2 4 3" xfId="581"/>
    <cellStyle name="Heading 2 2 5" xfId="582"/>
    <cellStyle name="Heading 2 2 6" xfId="583"/>
    <cellStyle name="Heading 2 3" xfId="584"/>
    <cellStyle name="Heading 2 3 2" xfId="585"/>
    <cellStyle name="Heading 2 4" xfId="586"/>
    <cellStyle name="Heading 2 5" xfId="587"/>
    <cellStyle name="Heading 3 2" xfId="588"/>
    <cellStyle name="Heading 3 2 2" xfId="589"/>
    <cellStyle name="Heading 3 2 2 2" xfId="590"/>
    <cellStyle name="Heading 3 2 3" xfId="591"/>
    <cellStyle name="Heading 3 2 4" xfId="592"/>
    <cellStyle name="Heading 3 2 4 2" xfId="593"/>
    <cellStyle name="Heading 3 2 4 3" xfId="594"/>
    <cellStyle name="Heading 3 2 5" xfId="595"/>
    <cellStyle name="Heading 3 2 6" xfId="596"/>
    <cellStyle name="Heading 3 3" xfId="597"/>
    <cellStyle name="Heading 3 3 2" xfId="598"/>
    <cellStyle name="Heading 3 4" xfId="599"/>
    <cellStyle name="Heading 3 5" xfId="600"/>
    <cellStyle name="Heading 4 2" xfId="601"/>
    <cellStyle name="Heading 4 2 2" xfId="602"/>
    <cellStyle name="Heading 4 2 2 2" xfId="603"/>
    <cellStyle name="Heading 4 2 3" xfId="604"/>
    <cellStyle name="Heading 4 2 4" xfId="605"/>
    <cellStyle name="Heading 4 2 5" xfId="606"/>
    <cellStyle name="Heading 4 3" xfId="607"/>
    <cellStyle name="Heading 4 3 2" xfId="608"/>
    <cellStyle name="Heading 4 4" xfId="609"/>
    <cellStyle name="Heading 4 5" xfId="610"/>
    <cellStyle name="Hyperlink" xfId="611"/>
    <cellStyle name="Hiperpovezava 2" xfId="612"/>
    <cellStyle name="Hyperlink 2" xfId="613"/>
    <cellStyle name="Hyperlink 2 2" xfId="614"/>
    <cellStyle name="Input 2" xfId="615"/>
    <cellStyle name="Input 2 2" xfId="616"/>
    <cellStyle name="Input 2 2 2" xfId="617"/>
    <cellStyle name="Input 2 3" xfId="618"/>
    <cellStyle name="Input 2 4" xfId="619"/>
    <cellStyle name="Input 2 5" xfId="620"/>
    <cellStyle name="Input 3" xfId="621"/>
    <cellStyle name="Input 3 2" xfId="622"/>
    <cellStyle name="Input 4" xfId="623"/>
    <cellStyle name="Input 5" xfId="624"/>
    <cellStyle name="Izhod" xfId="625"/>
    <cellStyle name="Izhod 2" xfId="626"/>
    <cellStyle name="Linked Cell 2" xfId="627"/>
    <cellStyle name="Linked Cell 2 2" xfId="628"/>
    <cellStyle name="Linked Cell 2 2 2" xfId="629"/>
    <cellStyle name="Linked Cell 2 3" xfId="630"/>
    <cellStyle name="Linked Cell 2 4" xfId="631"/>
    <cellStyle name="Linked Cell 2 4 2" xfId="632"/>
    <cellStyle name="Linked Cell 2 4 3" xfId="633"/>
    <cellStyle name="Linked Cell 2 5" xfId="634"/>
    <cellStyle name="Linked Cell 2 6" xfId="635"/>
    <cellStyle name="Linked Cell 3" xfId="636"/>
    <cellStyle name="Linked Cell 3 2" xfId="637"/>
    <cellStyle name="Linked Cell 4" xfId="638"/>
    <cellStyle name="Linked Cell 5" xfId="639"/>
    <cellStyle name="Naslov" xfId="640"/>
    <cellStyle name="Naslov 1" xfId="641"/>
    <cellStyle name="Naslov 1 1" xfId="642"/>
    <cellStyle name="Naslov 2" xfId="643"/>
    <cellStyle name="Naslov 3" xfId="644"/>
    <cellStyle name="Naslov 4" xfId="645"/>
    <cellStyle name="Naslov 5" xfId="646"/>
    <cellStyle name="Navadno 10" xfId="647"/>
    <cellStyle name="Navadno 10 2" xfId="648"/>
    <cellStyle name="Navadno 10 3" xfId="649"/>
    <cellStyle name="Navadno 10 4" xfId="650"/>
    <cellStyle name="Navadno 11" xfId="651"/>
    <cellStyle name="Navadno 12" xfId="652"/>
    <cellStyle name="Navadno 13" xfId="653"/>
    <cellStyle name="Navadno 2" xfId="654"/>
    <cellStyle name="Navadno 2 2" xfId="655"/>
    <cellStyle name="Navadno 2 2 2" xfId="656"/>
    <cellStyle name="Navadno 2 2 3" xfId="657"/>
    <cellStyle name="Navadno 2 3" xfId="658"/>
    <cellStyle name="Navadno 2 4" xfId="659"/>
    <cellStyle name="Navadno 2 5" xfId="660"/>
    <cellStyle name="Navadno 2 6" xfId="661"/>
    <cellStyle name="Navadno 20" xfId="662"/>
    <cellStyle name="Navadno 3" xfId="663"/>
    <cellStyle name="Navadno 3 2" xfId="664"/>
    <cellStyle name="Navadno 4" xfId="665"/>
    <cellStyle name="Navadno 4 2" xfId="666"/>
    <cellStyle name="Navadno 4 3" xfId="667"/>
    <cellStyle name="Navadno 4 4" xfId="668"/>
    <cellStyle name="Navadno 42 2" xfId="669"/>
    <cellStyle name="Navadno 42 3" xfId="670"/>
    <cellStyle name="Navadno 5" xfId="671"/>
    <cellStyle name="Navadno 5 2" xfId="672"/>
    <cellStyle name="Navadno 6" xfId="673"/>
    <cellStyle name="Navadno 6 2" xfId="674"/>
    <cellStyle name="Navadno 7" xfId="675"/>
    <cellStyle name="Navadno 7 2" xfId="676"/>
    <cellStyle name="Navadno 8" xfId="677"/>
    <cellStyle name="Navadno 9" xfId="678"/>
    <cellStyle name="Navadno 9 2" xfId="679"/>
    <cellStyle name="Navadno 9 2 2" xfId="680"/>
    <cellStyle name="Navadno_FORMULA" xfId="681"/>
    <cellStyle name="Neutral 2" xfId="682"/>
    <cellStyle name="Neutral 2 2" xfId="683"/>
    <cellStyle name="Neutral 2 2 2" xfId="684"/>
    <cellStyle name="Neutral 2 3" xfId="685"/>
    <cellStyle name="Neutral 2 4" xfId="686"/>
    <cellStyle name="Neutral 2 5" xfId="687"/>
    <cellStyle name="Neutral 3" xfId="688"/>
    <cellStyle name="Neutral 3 2" xfId="689"/>
    <cellStyle name="Neutral 4" xfId="690"/>
    <cellStyle name="Neutral 5" xfId="691"/>
    <cellStyle name="Nevtralno" xfId="692"/>
    <cellStyle name="normal" xfId="693"/>
    <cellStyle name="Normal 10" xfId="694"/>
    <cellStyle name="Normal 10 2" xfId="695"/>
    <cellStyle name="Normal 10 3" xfId="696"/>
    <cellStyle name="Normal 11" xfId="697"/>
    <cellStyle name="Normal 11 2" xfId="698"/>
    <cellStyle name="Normal 11 3" xfId="699"/>
    <cellStyle name="Normal 12" xfId="700"/>
    <cellStyle name="Normal 12 2" xfId="701"/>
    <cellStyle name="Normal 12 3" xfId="702"/>
    <cellStyle name="Normal 12 4" xfId="703"/>
    <cellStyle name="Normal 13 10" xfId="704"/>
    <cellStyle name="Normal 13 11" xfId="705"/>
    <cellStyle name="Normal 13 12" xfId="706"/>
    <cellStyle name="Normal 13 13" xfId="707"/>
    <cellStyle name="Normal 13 14" xfId="708"/>
    <cellStyle name="Normal 13 15" xfId="709"/>
    <cellStyle name="Normal 13 16" xfId="710"/>
    <cellStyle name="Normal 13 17" xfId="711"/>
    <cellStyle name="Normal 13 18" xfId="712"/>
    <cellStyle name="Normal 13 2" xfId="713"/>
    <cellStyle name="Normal 13 3" xfId="714"/>
    <cellStyle name="Normal 13 4" xfId="715"/>
    <cellStyle name="Normal 13 5" xfId="716"/>
    <cellStyle name="Normal 13 6" xfId="717"/>
    <cellStyle name="Normal 13 7" xfId="718"/>
    <cellStyle name="Normal 13 8" xfId="719"/>
    <cellStyle name="Normal 13 9" xfId="720"/>
    <cellStyle name="Normal 14" xfId="721"/>
    <cellStyle name="Normal 14 2" xfId="722"/>
    <cellStyle name="Normal 15" xfId="723"/>
    <cellStyle name="Normal 16" xfId="724"/>
    <cellStyle name="Normal 16 2" xfId="725"/>
    <cellStyle name="Normal 17" xfId="726"/>
    <cellStyle name="Normal 18" xfId="727"/>
    <cellStyle name="Normal 19 2" xfId="728"/>
    <cellStyle name="Normal 2" xfId="729"/>
    <cellStyle name="Normal 2 10" xfId="730"/>
    <cellStyle name="Normal 2 10 2" xfId="731"/>
    <cellStyle name="Normal 2 11" xfId="732"/>
    <cellStyle name="Normal 2 12" xfId="733"/>
    <cellStyle name="Normal 2 13" xfId="734"/>
    <cellStyle name="Normal 2 14" xfId="735"/>
    <cellStyle name="Normal 2 14 2" xfId="736"/>
    <cellStyle name="Normal 2 14 3" xfId="737"/>
    <cellStyle name="normal 2 15" xfId="738"/>
    <cellStyle name="normal 2 15 10" xfId="739"/>
    <cellStyle name="Normal 2 15 11" xfId="740"/>
    <cellStyle name="Normal 2 15 12" xfId="741"/>
    <cellStyle name="Normal 2 15 2" xfId="742"/>
    <cellStyle name="Normal 2 15 3" xfId="743"/>
    <cellStyle name="normal 2 15 4" xfId="744"/>
    <cellStyle name="normal 2 15 5" xfId="745"/>
    <cellStyle name="normal 2 15 6" xfId="746"/>
    <cellStyle name="normal 2 15 7" xfId="747"/>
    <cellStyle name="normal 2 15 8" xfId="748"/>
    <cellStyle name="normal 2 15 9" xfId="749"/>
    <cellStyle name="normal 2 16" xfId="750"/>
    <cellStyle name="Normal 2 16 2" xfId="751"/>
    <cellStyle name="normal 2 17" xfId="752"/>
    <cellStyle name="Normal 2 17 2" xfId="753"/>
    <cellStyle name="normal 2 18" xfId="754"/>
    <cellStyle name="Normal 2 18 2" xfId="755"/>
    <cellStyle name="Normal 2 19" xfId="756"/>
    <cellStyle name="Normal 2 19 2" xfId="757"/>
    <cellStyle name="normal 2 19 3" xfId="758"/>
    <cellStyle name="Normal 2 2" xfId="759"/>
    <cellStyle name="Normal 2 2 2" xfId="760"/>
    <cellStyle name="Normal 2 2 2 2" xfId="761"/>
    <cellStyle name="Normal 2 2 2 3" xfId="762"/>
    <cellStyle name="Normal 2 2 2 4" xfId="763"/>
    <cellStyle name="Normal 2 2 3" xfId="764"/>
    <cellStyle name="Normal 2 2 4" xfId="765"/>
    <cellStyle name="Normal 2 2 5" xfId="766"/>
    <cellStyle name="normal 2 20" xfId="767"/>
    <cellStyle name="Normal 2 20 2" xfId="768"/>
    <cellStyle name="Normal 2 21" xfId="769"/>
    <cellStyle name="Normal 2 21 2" xfId="770"/>
    <cellStyle name="Normal 2 22" xfId="771"/>
    <cellStyle name="Normal 2 22 2" xfId="772"/>
    <cellStyle name="normal 2 23" xfId="773"/>
    <cellStyle name="Normal 2 23 2" xfId="774"/>
    <cellStyle name="normal 2 24" xfId="775"/>
    <cellStyle name="Normal 2 24 2" xfId="776"/>
    <cellStyle name="Normal 2 25" xfId="777"/>
    <cellStyle name="Normal 2 25 2" xfId="778"/>
    <cellStyle name="Normal 2 26" xfId="779"/>
    <cellStyle name="Normal 2 26 2" xfId="780"/>
    <cellStyle name="Normal 2 27" xfId="781"/>
    <cellStyle name="Normal 2 28" xfId="782"/>
    <cellStyle name="Normal 2 29" xfId="783"/>
    <cellStyle name="Normal 2 3" xfId="784"/>
    <cellStyle name="Normal 2 3 2" xfId="785"/>
    <cellStyle name="Normal 2 3 2 2" xfId="786"/>
    <cellStyle name="normal 2 30" xfId="787"/>
    <cellStyle name="normal 2 31" xfId="788"/>
    <cellStyle name="normal 2 32" xfId="789"/>
    <cellStyle name="normal 2 33" xfId="790"/>
    <cellStyle name="normal 2 34" xfId="791"/>
    <cellStyle name="normal 2 35" xfId="792"/>
    <cellStyle name="Normal 2 36" xfId="793"/>
    <cellStyle name="Normal 2 4" xfId="794"/>
    <cellStyle name="Normal 2 4 2" xfId="795"/>
    <cellStyle name="Normal 2 4 2 2" xfId="796"/>
    <cellStyle name="Normal 2 4 2 3" xfId="797"/>
    <cellStyle name="Normal 2 4 2 4" xfId="798"/>
    <cellStyle name="Normal 2 5" xfId="799"/>
    <cellStyle name="Normal 2 5 2" xfId="800"/>
    <cellStyle name="Normal 2 5 2 2" xfId="801"/>
    <cellStyle name="Normal 2 5 2 3" xfId="802"/>
    <cellStyle name="Normal 2 5 2 4" xfId="803"/>
    <cellStyle name="Normal 2 6" xfId="804"/>
    <cellStyle name="Normal 2 6 2" xfId="805"/>
    <cellStyle name="Normal 2 6 2 2" xfId="806"/>
    <cellStyle name="Normal 2 6 2 3" xfId="807"/>
    <cellStyle name="Normal 2 6 2 4" xfId="808"/>
    <cellStyle name="Normal 2 7" xfId="809"/>
    <cellStyle name="Normal 2 7 2" xfId="810"/>
    <cellStyle name="Normal 2 7 2 2" xfId="811"/>
    <cellStyle name="Normal 2 7 2 2 2" xfId="812"/>
    <cellStyle name="Normal 2 7 2 3" xfId="813"/>
    <cellStyle name="Normal 2 8" xfId="814"/>
    <cellStyle name="Normal 2 8 2" xfId="815"/>
    <cellStyle name="Normal 2 8 2 2" xfId="816"/>
    <cellStyle name="Normal 2 8 2 3" xfId="817"/>
    <cellStyle name="Normal 2 8 2 4" xfId="818"/>
    <cellStyle name="Normal 2 9" xfId="819"/>
    <cellStyle name="Normal 20 2" xfId="820"/>
    <cellStyle name="Normal 21" xfId="821"/>
    <cellStyle name="Normal 21 2" xfId="822"/>
    <cellStyle name="Normal 21 3" xfId="823"/>
    <cellStyle name="Normal 22" xfId="824"/>
    <cellStyle name="Normal 22 2" xfId="825"/>
    <cellStyle name="Normal 23" xfId="826"/>
    <cellStyle name="Normal 23 2" xfId="827"/>
    <cellStyle name="Normal 24" xfId="828"/>
    <cellStyle name="Normal 25" xfId="829"/>
    <cellStyle name="Normal 26" xfId="830"/>
    <cellStyle name="Normal 26 2" xfId="831"/>
    <cellStyle name="Normal 27" xfId="832"/>
    <cellStyle name="Normal 28" xfId="833"/>
    <cellStyle name="Normal 28 2" xfId="834"/>
    <cellStyle name="Normal 29" xfId="835"/>
    <cellStyle name="Normal 3" xfId="836"/>
    <cellStyle name="Normal 3 10" xfId="837"/>
    <cellStyle name="Normal 3 2" xfId="838"/>
    <cellStyle name="Normal 3 2 2" xfId="839"/>
    <cellStyle name="Normal 3 2 2 2" xfId="840"/>
    <cellStyle name="Normal 3 2 3" xfId="841"/>
    <cellStyle name="Normal 3 2 4" xfId="842"/>
    <cellStyle name="Normal 3 2 5" xfId="843"/>
    <cellStyle name="Normal 3 2 6" xfId="844"/>
    <cellStyle name="Normal 3 3" xfId="845"/>
    <cellStyle name="Normal 3 3 2" xfId="846"/>
    <cellStyle name="Normal 3 4" xfId="847"/>
    <cellStyle name="Normal 3 4 2" xfId="848"/>
    <cellStyle name="Normal 3 5" xfId="849"/>
    <cellStyle name="Normal 3 6" xfId="850"/>
    <cellStyle name="Normal 3 7" xfId="851"/>
    <cellStyle name="Normal 3 8" xfId="852"/>
    <cellStyle name="Normal 3 9" xfId="853"/>
    <cellStyle name="Normal 3 9 2" xfId="854"/>
    <cellStyle name="Normal 30" xfId="855"/>
    <cellStyle name="Normal 31" xfId="856"/>
    <cellStyle name="Normal 32" xfId="857"/>
    <cellStyle name="Normal 33" xfId="858"/>
    <cellStyle name="Normal 34" xfId="859"/>
    <cellStyle name="Normal 35" xfId="860"/>
    <cellStyle name="Normal 35 2" xfId="861"/>
    <cellStyle name="Normal 36" xfId="862"/>
    <cellStyle name="Normal 36 2" xfId="863"/>
    <cellStyle name="Normal 37" xfId="864"/>
    <cellStyle name="Normal 37 2" xfId="865"/>
    <cellStyle name="Normal 38" xfId="866"/>
    <cellStyle name="Normal 38 2" xfId="867"/>
    <cellStyle name="Normal 39" xfId="868"/>
    <cellStyle name="Normal 4" xfId="869"/>
    <cellStyle name="Normal 4 2" xfId="870"/>
    <cellStyle name="Normal 4 2 2" xfId="871"/>
    <cellStyle name="Normal 4 3" xfId="872"/>
    <cellStyle name="Normal 4 3 2" xfId="873"/>
    <cellStyle name="Normal 4 3 3" xfId="874"/>
    <cellStyle name="Normal 4 3 3 2" xfId="875"/>
    <cellStyle name="Normal 4 3 3 3" xfId="876"/>
    <cellStyle name="Normal 4 4" xfId="877"/>
    <cellStyle name="Normal 4 5" xfId="878"/>
    <cellStyle name="Normal 4 6" xfId="879"/>
    <cellStyle name="Normal 4 6 2" xfId="880"/>
    <cellStyle name="Normal 4 6 3" xfId="881"/>
    <cellStyle name="Normal 40" xfId="882"/>
    <cellStyle name="Normal 41" xfId="883"/>
    <cellStyle name="Normal 43" xfId="884"/>
    <cellStyle name="Normal 44" xfId="885"/>
    <cellStyle name="Normal 45" xfId="886"/>
    <cellStyle name="Normal 46" xfId="887"/>
    <cellStyle name="Normal 47" xfId="888"/>
    <cellStyle name="Normal 48" xfId="889"/>
    <cellStyle name="Normal 5" xfId="890"/>
    <cellStyle name="Normal 5 2" xfId="891"/>
    <cellStyle name="Normal 5 2 2" xfId="892"/>
    <cellStyle name="Normal 5 2 3" xfId="893"/>
    <cellStyle name="Normal 5 3" xfId="894"/>
    <cellStyle name="Normal 5 3 2" xfId="895"/>
    <cellStyle name="Normal 5 4" xfId="896"/>
    <cellStyle name="Normal 5 5" xfId="897"/>
    <cellStyle name="Normal 5 6" xfId="898"/>
    <cellStyle name="Normal 5 7" xfId="899"/>
    <cellStyle name="Normal 6" xfId="900"/>
    <cellStyle name="Normal 6 2" xfId="901"/>
    <cellStyle name="Normal 6 2 2" xfId="902"/>
    <cellStyle name="Normal 6 3" xfId="903"/>
    <cellStyle name="Normal 6 4" xfId="904"/>
    <cellStyle name="Normal 7" xfId="905"/>
    <cellStyle name="Normal 7 2" xfId="906"/>
    <cellStyle name="Normal 7 2 2" xfId="907"/>
    <cellStyle name="Normal 7 3" xfId="908"/>
    <cellStyle name="Normal 7 4" xfId="909"/>
    <cellStyle name="Normal 7 5" xfId="910"/>
    <cellStyle name="Normal 8" xfId="911"/>
    <cellStyle name="Normal 8 2" xfId="912"/>
    <cellStyle name="Normal 8 2 2" xfId="913"/>
    <cellStyle name="Normal 8 2 3" xfId="914"/>
    <cellStyle name="Normal 8 3" xfId="915"/>
    <cellStyle name="Normal 8 4" xfId="916"/>
    <cellStyle name="Normal 8 5" xfId="917"/>
    <cellStyle name="Normal 8 6" xfId="918"/>
    <cellStyle name="Normal 8 7" xfId="919"/>
    <cellStyle name="Normal 9" xfId="920"/>
    <cellStyle name="Normal 9 2" xfId="921"/>
    <cellStyle name="Normal 91" xfId="922"/>
    <cellStyle name="Normal_CENIK_jan01_DSC" xfId="923"/>
    <cellStyle name="Normale_CCTV Price List Jan-Jun 2005" xfId="924"/>
    <cellStyle name="Note 2" xfId="925"/>
    <cellStyle name="Note 2 10" xfId="926"/>
    <cellStyle name="Note 2 11" xfId="927"/>
    <cellStyle name="Note 2 12" xfId="928"/>
    <cellStyle name="Note 2 13" xfId="929"/>
    <cellStyle name="Note 2 14" xfId="930"/>
    <cellStyle name="Note 2 15" xfId="931"/>
    <cellStyle name="Note 2 16" xfId="932"/>
    <cellStyle name="Note 2 17" xfId="933"/>
    <cellStyle name="Note 2 2" xfId="934"/>
    <cellStyle name="Note 2 2 2" xfId="935"/>
    <cellStyle name="Note 2 2 2 2" xfId="936"/>
    <cellStyle name="Note 2 2 3" xfId="937"/>
    <cellStyle name="Note 2 2 3 2" xfId="938"/>
    <cellStyle name="Note 2 2 3 3" xfId="939"/>
    <cellStyle name="Note 2 2 4" xfId="940"/>
    <cellStyle name="Note 2 3" xfId="941"/>
    <cellStyle name="Note 2 3 2" xfId="942"/>
    <cellStyle name="Note 2 3 3" xfId="943"/>
    <cellStyle name="Note 2 3 4" xfId="944"/>
    <cellStyle name="Note 2 4" xfId="945"/>
    <cellStyle name="Note 2 4 2" xfId="946"/>
    <cellStyle name="Note 2 5" xfId="947"/>
    <cellStyle name="Note 2 5 2" xfId="948"/>
    <cellStyle name="Note 2 6" xfId="949"/>
    <cellStyle name="Note 2 7" xfId="950"/>
    <cellStyle name="Note 2 8" xfId="951"/>
    <cellStyle name="Note 2 9" xfId="952"/>
    <cellStyle name="Note 3" xfId="953"/>
    <cellStyle name="Note 3 10" xfId="954"/>
    <cellStyle name="Note 3 11" xfId="955"/>
    <cellStyle name="Note 3 12" xfId="956"/>
    <cellStyle name="Note 3 13" xfId="957"/>
    <cellStyle name="Note 3 14" xfId="958"/>
    <cellStyle name="Note 3 15" xfId="959"/>
    <cellStyle name="Note 3 16" xfId="960"/>
    <cellStyle name="Note 3 17" xfId="961"/>
    <cellStyle name="Note 3 2" xfId="962"/>
    <cellStyle name="Note 3 2 2" xfId="963"/>
    <cellStyle name="Note 3 2 2 2" xfId="964"/>
    <cellStyle name="Note 3 2 3" xfId="965"/>
    <cellStyle name="Note 3 2 3 2" xfId="966"/>
    <cellStyle name="Note 3 2 3 3" xfId="967"/>
    <cellStyle name="Note 3 3" xfId="968"/>
    <cellStyle name="Note 3 3 2" xfId="969"/>
    <cellStyle name="Note 3 4" xfId="970"/>
    <cellStyle name="Note 3 5" xfId="971"/>
    <cellStyle name="Note 3 6" xfId="972"/>
    <cellStyle name="Note 3 7" xfId="973"/>
    <cellStyle name="Note 3 8" xfId="974"/>
    <cellStyle name="Note 3 9" xfId="975"/>
    <cellStyle name="Note 4" xfId="976"/>
    <cellStyle name="Note 4 10" xfId="977"/>
    <cellStyle name="Note 4 11" xfId="978"/>
    <cellStyle name="Note 4 12" xfId="979"/>
    <cellStyle name="Note 4 13" xfId="980"/>
    <cellStyle name="Note 4 14" xfId="981"/>
    <cellStyle name="Note 4 15" xfId="982"/>
    <cellStyle name="Note 4 16" xfId="983"/>
    <cellStyle name="Note 4 2" xfId="984"/>
    <cellStyle name="Note 4 2 2" xfId="985"/>
    <cellStyle name="Note 4 2 2 2" xfId="986"/>
    <cellStyle name="Note 4 2 3" xfId="987"/>
    <cellStyle name="Note 4 2 3 2" xfId="988"/>
    <cellStyle name="Note 4 2 3 3" xfId="989"/>
    <cellStyle name="Note 4 3" xfId="990"/>
    <cellStyle name="Note 4 3 2" xfId="991"/>
    <cellStyle name="Note 4 4" xfId="992"/>
    <cellStyle name="Note 4 5" xfId="993"/>
    <cellStyle name="Note 4 6" xfId="994"/>
    <cellStyle name="Note 4 7" xfId="995"/>
    <cellStyle name="Note 4 8" xfId="996"/>
    <cellStyle name="Note 4 9" xfId="997"/>
    <cellStyle name="Note 5" xfId="998"/>
    <cellStyle name="Note 5 10" xfId="999"/>
    <cellStyle name="Note 5 11" xfId="1000"/>
    <cellStyle name="Note 5 12" xfId="1001"/>
    <cellStyle name="Note 5 13" xfId="1002"/>
    <cellStyle name="Note 5 14" xfId="1003"/>
    <cellStyle name="Note 5 15" xfId="1004"/>
    <cellStyle name="Note 5 16" xfId="1005"/>
    <cellStyle name="Note 5 2" xfId="1006"/>
    <cellStyle name="Note 5 2 2" xfId="1007"/>
    <cellStyle name="Note 5 2 2 2" xfId="1008"/>
    <cellStyle name="Note 5 2 3" xfId="1009"/>
    <cellStyle name="Note 5 2 3 2" xfId="1010"/>
    <cellStyle name="Note 5 2 3 3" xfId="1011"/>
    <cellStyle name="Note 5 3" xfId="1012"/>
    <cellStyle name="Note 5 3 2" xfId="1013"/>
    <cellStyle name="Note 5 4" xfId="1014"/>
    <cellStyle name="Note 5 5" xfId="1015"/>
    <cellStyle name="Note 5 6" xfId="1016"/>
    <cellStyle name="Note 5 7" xfId="1017"/>
    <cellStyle name="Note 5 8" xfId="1018"/>
    <cellStyle name="Note 5 9" xfId="1019"/>
    <cellStyle name="Note 6" xfId="1020"/>
    <cellStyle name="Note 6 10" xfId="1021"/>
    <cellStyle name="Note 6 11" xfId="1022"/>
    <cellStyle name="Note 6 12" xfId="1023"/>
    <cellStyle name="Note 6 13" xfId="1024"/>
    <cellStyle name="Note 6 14" xfId="1025"/>
    <cellStyle name="Note 6 15" xfId="1026"/>
    <cellStyle name="Note 6 16" xfId="1027"/>
    <cellStyle name="Note 6 2" xfId="1028"/>
    <cellStyle name="Note 6 2 2" xfId="1029"/>
    <cellStyle name="Note 6 2 2 2" xfId="1030"/>
    <cellStyle name="Note 6 2 3" xfId="1031"/>
    <cellStyle name="Note 6 2 3 2" xfId="1032"/>
    <cellStyle name="Note 6 2 3 3" xfId="1033"/>
    <cellStyle name="Note 6 3" xfId="1034"/>
    <cellStyle name="Note 6 3 2" xfId="1035"/>
    <cellStyle name="Note 6 4" xfId="1036"/>
    <cellStyle name="Note 6 5" xfId="1037"/>
    <cellStyle name="Note 6 6" xfId="1038"/>
    <cellStyle name="Note 6 7" xfId="1039"/>
    <cellStyle name="Note 6 8" xfId="1040"/>
    <cellStyle name="Note 6 9" xfId="1041"/>
    <cellStyle name="Note 7" xfId="1042"/>
    <cellStyle name="Note 7 10" xfId="1043"/>
    <cellStyle name="Note 7 11" xfId="1044"/>
    <cellStyle name="Note 7 12" xfId="1045"/>
    <cellStyle name="Note 7 13" xfId="1046"/>
    <cellStyle name="Note 7 14" xfId="1047"/>
    <cellStyle name="Note 7 15" xfId="1048"/>
    <cellStyle name="Note 7 16" xfId="1049"/>
    <cellStyle name="Note 7 2" xfId="1050"/>
    <cellStyle name="Note 7 2 2" xfId="1051"/>
    <cellStyle name="Note 7 2 2 2" xfId="1052"/>
    <cellStyle name="Note 7 2 3" xfId="1053"/>
    <cellStyle name="Note 7 2 3 2" xfId="1054"/>
    <cellStyle name="Note 7 2 3 3" xfId="1055"/>
    <cellStyle name="Note 7 3" xfId="1056"/>
    <cellStyle name="Note 7 3 2" xfId="1057"/>
    <cellStyle name="Note 7 4" xfId="1058"/>
    <cellStyle name="Note 7 5" xfId="1059"/>
    <cellStyle name="Note 7 6" xfId="1060"/>
    <cellStyle name="Note 7 7" xfId="1061"/>
    <cellStyle name="Note 7 8" xfId="1062"/>
    <cellStyle name="Note 7 9" xfId="1063"/>
    <cellStyle name="Followed Hyperlink" xfId="1064"/>
    <cellStyle name="Percent" xfId="1065"/>
    <cellStyle name="Opomba" xfId="1066"/>
    <cellStyle name="Opomba 2" xfId="1067"/>
    <cellStyle name="Opozorilo" xfId="1068"/>
    <cellStyle name="Opozorilo 2" xfId="1069"/>
    <cellStyle name="Output" xfId="1070"/>
    <cellStyle name="Output 2" xfId="1071"/>
    <cellStyle name="Output 2 2" xfId="1072"/>
    <cellStyle name="Output 2 2 2" xfId="1073"/>
    <cellStyle name="Output 2 3" xfId="1074"/>
    <cellStyle name="Output 2 4" xfId="1075"/>
    <cellStyle name="Output 2 5" xfId="1076"/>
    <cellStyle name="Output 3" xfId="1077"/>
    <cellStyle name="Output 3 2" xfId="1078"/>
    <cellStyle name="Output 4" xfId="1079"/>
    <cellStyle name="Output 5" xfId="1080"/>
    <cellStyle name="Percent 2" xfId="1081"/>
    <cellStyle name="Percent 2 2" xfId="1082"/>
    <cellStyle name="Percent 3" xfId="1083"/>
    <cellStyle name="Pojasnjevalno besedilo" xfId="1084"/>
    <cellStyle name="Poudarek1" xfId="1085"/>
    <cellStyle name="Poudarek2" xfId="1086"/>
    <cellStyle name="Poudarek3" xfId="1087"/>
    <cellStyle name="Poudarek4" xfId="1088"/>
    <cellStyle name="Poudarek5" xfId="1089"/>
    <cellStyle name="Poudarek6" xfId="1090"/>
    <cellStyle name="Povezana celica" xfId="1091"/>
    <cellStyle name="Preveri celico" xfId="1092"/>
    <cellStyle name="Računanje" xfId="1093"/>
    <cellStyle name="S14" xfId="1094"/>
    <cellStyle name="S3" xfId="1095"/>
    <cellStyle name="S3 3" xfId="1096"/>
    <cellStyle name="Sheet Title" xfId="1097"/>
    <cellStyle name="Slabo" xfId="1098"/>
    <cellStyle name="Slog 1" xfId="1099"/>
    <cellStyle name="Slog 1 2" xfId="1100"/>
    <cellStyle name="Slog 1 3" xfId="1101"/>
    <cellStyle name="Standard 2" xfId="1102"/>
    <cellStyle name="Standard_20091113 CL LYNX und Feldgeräte NSP" xfId="1103"/>
    <cellStyle name="Style 1" xfId="1104"/>
    <cellStyle name="Style 1 2" xfId="1105"/>
    <cellStyle name="Style 1 2 2" xfId="1106"/>
    <cellStyle name="Style 1 2_PO9504F_IBM_CRM_2_kalk (2)" xfId="1107"/>
    <cellStyle name="Style 1 3" xfId="1108"/>
    <cellStyle name="Style 1 3 2" xfId="1109"/>
    <cellStyle name="Style 1 3 3" xfId="1110"/>
    <cellStyle name="Style 1 3 4" xfId="1111"/>
    <cellStyle name="Style 1 3_PO9504F_IBM_CRM_2_kalk (2)" xfId="1112"/>
    <cellStyle name="Style 1 4" xfId="1113"/>
    <cellStyle name="Style 1 5" xfId="1114"/>
    <cellStyle name="Style 1 6" xfId="1115"/>
    <cellStyle name="Style 1 7" xfId="1116"/>
    <cellStyle name="Style 1 8" xfId="1117"/>
    <cellStyle name="Style 1 9" xfId="1118"/>
    <cellStyle name="TableStyleLight1 2" xfId="1119"/>
    <cellStyle name="Title" xfId="1120"/>
    <cellStyle name="Title 2" xfId="1121"/>
    <cellStyle name="Title 2 2" xfId="1122"/>
    <cellStyle name="Title 2 2 2" xfId="1123"/>
    <cellStyle name="Title 2 3" xfId="1124"/>
    <cellStyle name="Title 2 4" xfId="1125"/>
    <cellStyle name="Title 2 4 2" xfId="1126"/>
    <cellStyle name="Title 2 4 3" xfId="1127"/>
    <cellStyle name="Title 2 5" xfId="1128"/>
    <cellStyle name="Title 2 6" xfId="1129"/>
    <cellStyle name="Title 3" xfId="1130"/>
    <cellStyle name="Title 3 2" xfId="1131"/>
    <cellStyle name="Title 4" xfId="1132"/>
    <cellStyle name="Title 5" xfId="1133"/>
    <cellStyle name="Total 2" xfId="1134"/>
    <cellStyle name="Total 2 2" xfId="1135"/>
    <cellStyle name="Total 2 2 2" xfId="1136"/>
    <cellStyle name="Total 2 3" xfId="1137"/>
    <cellStyle name="Total 2 4" xfId="1138"/>
    <cellStyle name="Total 2 5" xfId="1139"/>
    <cellStyle name="Total 3" xfId="1140"/>
    <cellStyle name="Total 3 2" xfId="1141"/>
    <cellStyle name="Total 4" xfId="1142"/>
    <cellStyle name="Total 5" xfId="1143"/>
    <cellStyle name="Currency" xfId="1144"/>
    <cellStyle name="Valuta (0)_LACEYS TV price list 20030603" xfId="1145"/>
    <cellStyle name="Currency [0]" xfId="1146"/>
    <cellStyle name="Valuta 2" xfId="1147"/>
    <cellStyle name="Valuta 3" xfId="1148"/>
    <cellStyle name="Valuta 4" xfId="1149"/>
    <cellStyle name="Valuta 5" xfId="1150"/>
    <cellStyle name="Comma" xfId="1151"/>
    <cellStyle name="Comma [0]" xfId="1152"/>
    <cellStyle name="Vejica [0] 2" xfId="1153"/>
    <cellStyle name="Vejica 2" xfId="1154"/>
    <cellStyle name="Vejica 2 2" xfId="1155"/>
    <cellStyle name="Vejica 2 2 2" xfId="1156"/>
    <cellStyle name="Vejica 2 2 3" xfId="1157"/>
    <cellStyle name="Vejica 2 3" xfId="1158"/>
    <cellStyle name="Vejica 2 4" xfId="1159"/>
    <cellStyle name="Vejica 2 5" xfId="1160"/>
    <cellStyle name="Vejica 3" xfId="1161"/>
    <cellStyle name="Vejica 3 2" xfId="1162"/>
    <cellStyle name="Vejica 4" xfId="1163"/>
    <cellStyle name="Vejica 4 2" xfId="1164"/>
    <cellStyle name="Vejica 4 4 2" xfId="1165"/>
    <cellStyle name="Vnos" xfId="1166"/>
    <cellStyle name="Vsota" xfId="1167"/>
    <cellStyle name="Warning Text" xfId="1168"/>
    <cellStyle name="Warning Text 2" xfId="1169"/>
    <cellStyle name="Warning Text 2 2" xfId="1170"/>
    <cellStyle name="Warning Text 3" xfId="1171"/>
    <cellStyle name="Warning Text 4" xfId="1172"/>
    <cellStyle name="Warning Text 5" xfId="1173"/>
    <cellStyle name="Zboží" xfId="11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3"/>
  <sheetViews>
    <sheetView view="pageBreakPreview" zoomScaleSheetLayoutView="100" workbookViewId="0" topLeftCell="A1">
      <selection activeCell="E39" sqref="E39"/>
    </sheetView>
  </sheetViews>
  <sheetFormatPr defaultColWidth="5.421875" defaultRowHeight="12.75"/>
  <cols>
    <col min="1" max="1" width="2.57421875" style="85" customWidth="1"/>
    <col min="2" max="2" width="29.8515625" style="86" customWidth="1"/>
    <col min="3" max="3" width="4.421875" style="87" customWidth="1"/>
    <col min="4" max="4" width="8.8515625" style="88" customWidth="1"/>
    <col min="5" max="5" width="14.28125" style="155" customWidth="1"/>
    <col min="6" max="6" width="19.8515625" style="156" customWidth="1"/>
    <col min="7" max="7" width="5.421875" style="64" customWidth="1"/>
    <col min="8" max="8" width="6.00390625" style="64" customWidth="1"/>
    <col min="9" max="9" width="8.28125" style="64" customWidth="1"/>
    <col min="10" max="10" width="8.57421875" style="64" customWidth="1"/>
    <col min="11" max="11" width="8.8515625" style="64" customWidth="1"/>
    <col min="12" max="12" width="7.28125" style="64" customWidth="1"/>
    <col min="13" max="13" width="8.57421875" style="64" customWidth="1"/>
    <col min="14" max="16384" width="5.421875" style="64" customWidth="1"/>
  </cols>
  <sheetData>
    <row r="1" spans="1:13" s="51" customFormat="1" ht="32.25" customHeight="1" thickTop="1">
      <c r="A1" s="45"/>
      <c r="B1" s="46"/>
      <c r="C1" s="47"/>
      <c r="D1" s="48"/>
      <c r="E1" s="134"/>
      <c r="F1" s="135"/>
      <c r="H1" s="136"/>
      <c r="I1" s="136"/>
      <c r="J1" s="136"/>
      <c r="K1" s="136"/>
      <c r="L1" s="136"/>
      <c r="M1" s="136"/>
    </row>
    <row r="2" spans="1:6" ht="15">
      <c r="A2" s="36" t="s">
        <v>7</v>
      </c>
      <c r="B2" s="103" t="s">
        <v>96</v>
      </c>
      <c r="C2" s="3" t="s">
        <v>14</v>
      </c>
      <c r="D2" s="4" t="s">
        <v>7</v>
      </c>
      <c r="E2" s="37"/>
      <c r="F2" s="6"/>
    </row>
    <row r="3" spans="1:6" ht="15">
      <c r="A3" s="36"/>
      <c r="B3" s="103" t="s">
        <v>217</v>
      </c>
      <c r="C3" s="120"/>
      <c r="D3" s="120"/>
      <c r="E3" s="137"/>
      <c r="F3" s="138"/>
    </row>
    <row r="4" spans="1:6" ht="15.75" thickBot="1">
      <c r="A4" s="139" t="s">
        <v>7</v>
      </c>
      <c r="B4" s="140"/>
      <c r="C4" s="141"/>
      <c r="D4" s="141"/>
      <c r="E4" s="142"/>
      <c r="F4" s="143"/>
    </row>
    <row r="5" spans="1:6" ht="36" customHeight="1" thickTop="1">
      <c r="A5" s="139"/>
      <c r="B5" s="144" t="s">
        <v>76</v>
      </c>
      <c r="C5" s="145" t="s">
        <v>14</v>
      </c>
      <c r="D5" s="146" t="s">
        <v>7</v>
      </c>
      <c r="E5" s="147"/>
      <c r="F5" s="148">
        <f>'Mapa 3_1_razsvetljava in moč'!$F$390</f>
        <v>0</v>
      </c>
    </row>
    <row r="6" spans="1:6" ht="34.5" customHeight="1">
      <c r="A6" s="139"/>
      <c r="B6" s="129" t="s">
        <v>77</v>
      </c>
      <c r="C6" s="125"/>
      <c r="D6" s="126"/>
      <c r="E6" s="149"/>
      <c r="F6" s="127">
        <f>'Mapa 3_2 tehnična zaščita '!$F$97</f>
        <v>0</v>
      </c>
    </row>
    <row r="7" spans="1:6" ht="53.25" customHeight="1">
      <c r="A7" s="139"/>
      <c r="B7" s="129" t="s">
        <v>139</v>
      </c>
      <c r="C7" s="125" t="s">
        <v>38</v>
      </c>
      <c r="D7" s="126"/>
      <c r="E7" s="149"/>
      <c r="F7" s="127">
        <f>'ZU, NN, TK'!F101</f>
        <v>0</v>
      </c>
    </row>
    <row r="8" spans="1:6" ht="26.25" customHeight="1">
      <c r="A8" s="139"/>
      <c r="B8" s="337" t="s">
        <v>219</v>
      </c>
      <c r="C8" s="302"/>
      <c r="D8" s="335"/>
      <c r="E8" s="336"/>
      <c r="F8" s="305">
        <v>0</v>
      </c>
    </row>
    <row r="9" spans="1:6" ht="39.75" customHeight="1" thickBot="1">
      <c r="A9" s="139"/>
      <c r="B9" s="338" t="s">
        <v>218</v>
      </c>
      <c r="C9" s="339"/>
      <c r="D9" s="340"/>
      <c r="E9" s="341"/>
      <c r="F9" s="342">
        <v>0</v>
      </c>
    </row>
    <row r="10" spans="1:6" ht="15" thickBot="1">
      <c r="A10" s="150" t="s">
        <v>7</v>
      </c>
      <c r="B10" s="80" t="s">
        <v>29</v>
      </c>
      <c r="C10" s="81" t="s">
        <v>14</v>
      </c>
      <c r="D10" s="82" t="s">
        <v>7</v>
      </c>
      <c r="E10" s="151"/>
      <c r="F10" s="84">
        <f>SUM(F5:F9)</f>
        <v>0</v>
      </c>
    </row>
    <row r="11" spans="1:6" ht="15" thickTop="1">
      <c r="A11" s="150"/>
      <c r="B11" s="130"/>
      <c r="C11" s="39"/>
      <c r="D11" s="39"/>
      <c r="E11" s="150"/>
      <c r="F11" s="152"/>
    </row>
    <row r="12" spans="1:6" ht="14.25">
      <c r="A12" s="150"/>
      <c r="B12" s="130"/>
      <c r="C12" s="39"/>
      <c r="D12" s="39"/>
      <c r="E12" s="150"/>
      <c r="F12" s="152"/>
    </row>
    <row r="13" spans="1:6" ht="15" thickBot="1">
      <c r="A13" s="150"/>
      <c r="B13" s="131"/>
      <c r="C13" s="39"/>
      <c r="D13" s="39"/>
      <c r="E13" s="150"/>
      <c r="F13" s="132"/>
    </row>
    <row r="14" spans="1:6" ht="15" thickBot="1" thickTop="1">
      <c r="A14" s="150"/>
      <c r="B14" s="75" t="s">
        <v>79</v>
      </c>
      <c r="C14" s="76"/>
      <c r="D14" s="77"/>
      <c r="E14" s="153"/>
      <c r="F14" s="79">
        <f>F10*0.22</f>
        <v>0</v>
      </c>
    </row>
    <row r="15" spans="1:6" ht="15" thickBot="1">
      <c r="A15" s="36"/>
      <c r="B15" s="80" t="s">
        <v>30</v>
      </c>
      <c r="C15" s="81" t="s">
        <v>14</v>
      </c>
      <c r="D15" s="82" t="s">
        <v>7</v>
      </c>
      <c r="E15" s="151"/>
      <c r="F15" s="84">
        <f>SUM(F10:F14)</f>
        <v>0</v>
      </c>
    </row>
    <row r="16" spans="1:6" ht="14.25" thickTop="1">
      <c r="A16" s="36"/>
      <c r="B16" s="133"/>
      <c r="C16" s="42"/>
      <c r="D16" s="42"/>
      <c r="E16" s="36"/>
      <c r="F16" s="154"/>
    </row>
    <row r="17" spans="1:6" ht="13.5">
      <c r="A17" s="36"/>
      <c r="B17" s="133"/>
      <c r="C17" s="42"/>
      <c r="D17" s="42"/>
      <c r="E17" s="36"/>
      <c r="F17" s="154"/>
    </row>
    <row r="18" spans="2:6" ht="13.5">
      <c r="B18" s="133"/>
      <c r="C18" s="42"/>
      <c r="D18" s="42"/>
      <c r="E18" s="36"/>
      <c r="F18" s="154"/>
    </row>
    <row r="23" ht="13.5">
      <c r="K23" s="64" t="s">
        <v>38</v>
      </c>
    </row>
  </sheetData>
  <sheetProtection/>
  <printOptions/>
  <pageMargins left="0.7874015748031497" right="0.7874015748031497" top="1.1811023622047245" bottom="0.984251968503937" header="0.5118110236220472" footer="0.5905511811023623"/>
  <pageSetup horizontalDpi="600" verticalDpi="600" orientation="portrait" paperSize="9" scale="95" r:id="rId3"/>
  <headerFooter alignWithMargins="0">
    <oddFooter>&amp;L&amp;"ChaletOffice,Običajno"&amp;8 _________________________________________________________________
&amp;C&amp;"ChaletOffice,Običajno"&amp;8stran: &amp;P</oddFooter>
  </headerFooter>
  <colBreaks count="1" manualBreakCount="1">
    <brk id="6" max="65535" man="1"/>
  </colBreaks>
  <legacyDrawing r:id="rId2"/>
  <oleObjects>
    <oleObject progId="MSPhotoEd.3" shapeId="100718" r:id="rId1"/>
  </oleObjects>
</worksheet>
</file>

<file path=xl/worksheets/sheet2.xml><?xml version="1.0" encoding="utf-8"?>
<worksheet xmlns="http://schemas.openxmlformats.org/spreadsheetml/2006/main" xmlns:r="http://schemas.openxmlformats.org/officeDocument/2006/relationships">
  <sheetPr>
    <pageSetUpPr fitToPage="1"/>
  </sheetPr>
  <dimension ref="A1:N398"/>
  <sheetViews>
    <sheetView view="pageBreakPreview" zoomScale="115" zoomScaleSheetLayoutView="115" workbookViewId="0" topLeftCell="A382">
      <selection activeCell="V413" sqref="V412:V413"/>
    </sheetView>
  </sheetViews>
  <sheetFormatPr defaultColWidth="5.421875" defaultRowHeight="12.75"/>
  <cols>
    <col min="1" max="1" width="5.140625" style="85" customWidth="1"/>
    <col min="2" max="2" width="31.140625" style="86" customWidth="1"/>
    <col min="3" max="3" width="8.140625" style="87" customWidth="1"/>
    <col min="4" max="4" width="8.140625" style="155" customWidth="1"/>
    <col min="5" max="5" width="11.8515625" style="200" customWidth="1"/>
    <col min="6" max="6" width="15.7109375" style="156" customWidth="1"/>
    <col min="7" max="7" width="5.421875" style="64" hidden="1" customWidth="1"/>
    <col min="8" max="8" width="6.00390625" style="64" hidden="1" customWidth="1"/>
    <col min="9" max="9" width="8.28125" style="64" hidden="1" customWidth="1"/>
    <col min="10" max="10" width="8.57421875" style="64" hidden="1" customWidth="1"/>
    <col min="11" max="11" width="8.8515625" style="64" customWidth="1"/>
    <col min="12" max="12" width="7.28125" style="64" customWidth="1"/>
    <col min="13" max="13" width="8.57421875" style="64" customWidth="1"/>
    <col min="14" max="16384" width="5.421875" style="64" customWidth="1"/>
  </cols>
  <sheetData>
    <row r="1" spans="1:13" s="51" customFormat="1" ht="24" customHeight="1" thickTop="1">
      <c r="A1" s="45"/>
      <c r="B1" s="46"/>
      <c r="C1" s="47"/>
      <c r="D1" s="134"/>
      <c r="E1" s="157"/>
      <c r="F1" s="135"/>
      <c r="H1" s="136"/>
      <c r="I1" s="136"/>
      <c r="J1" s="136"/>
      <c r="K1" s="136"/>
      <c r="L1" s="136"/>
      <c r="M1" s="136"/>
    </row>
    <row r="2" spans="1:6" s="57" customFormat="1" ht="24" thickBot="1">
      <c r="A2" s="52"/>
      <c r="B2" s="53" t="s">
        <v>1</v>
      </c>
      <c r="C2" s="54" t="s">
        <v>2</v>
      </c>
      <c r="D2" s="158" t="s">
        <v>3</v>
      </c>
      <c r="E2" s="159" t="s">
        <v>4</v>
      </c>
      <c r="F2" s="56" t="s">
        <v>5</v>
      </c>
    </row>
    <row r="3" spans="1:6" ht="14.25" thickTop="1">
      <c r="A3" s="58"/>
      <c r="C3" s="60"/>
      <c r="D3" s="160"/>
      <c r="E3" s="161"/>
      <c r="F3" s="162"/>
    </row>
    <row r="4" spans="1:6" ht="13.5">
      <c r="A4" s="58"/>
      <c r="B4" s="59"/>
      <c r="C4" s="60"/>
      <c r="D4" s="160"/>
      <c r="E4" s="161"/>
      <c r="F4" s="162"/>
    </row>
    <row r="5" spans="1:14" s="68" customFormat="1" ht="46.5">
      <c r="A5" s="1"/>
      <c r="B5" s="103" t="s">
        <v>6</v>
      </c>
      <c r="C5" s="3"/>
      <c r="D5" s="37"/>
      <c r="E5" s="5"/>
      <c r="F5" s="6"/>
      <c r="G5" s="65"/>
      <c r="H5" s="66"/>
      <c r="I5" s="67"/>
      <c r="J5" s="65"/>
      <c r="K5" s="65"/>
      <c r="L5" s="65"/>
      <c r="M5" s="65"/>
      <c r="N5" s="65"/>
    </row>
    <row r="6" spans="1:14" s="68" customFormat="1" ht="15">
      <c r="A6" s="1" t="s">
        <v>7</v>
      </c>
      <c r="B6" s="7"/>
      <c r="C6" s="3"/>
      <c r="D6" s="163"/>
      <c r="E6" s="6"/>
      <c r="F6" s="164"/>
      <c r="G6" s="65"/>
      <c r="H6" s="66"/>
      <c r="I6" s="67"/>
      <c r="J6" s="65"/>
      <c r="K6" s="65"/>
      <c r="L6" s="65"/>
      <c r="M6" s="65"/>
      <c r="N6" s="65"/>
    </row>
    <row r="7" spans="1:9" s="68" customFormat="1" ht="13.5">
      <c r="A7" s="1"/>
      <c r="B7" s="104" t="s">
        <v>8</v>
      </c>
      <c r="C7" s="3"/>
      <c r="D7" s="37"/>
      <c r="E7" s="5"/>
      <c r="F7" s="6"/>
      <c r="H7" s="69"/>
      <c r="I7" s="70"/>
    </row>
    <row r="8" spans="1:9" s="68" customFormat="1" ht="12">
      <c r="A8" s="1"/>
      <c r="B8" s="7"/>
      <c r="C8" s="3"/>
      <c r="D8" s="37"/>
      <c r="E8" s="5"/>
      <c r="F8" s="164"/>
      <c r="H8" s="69"/>
      <c r="I8" s="70"/>
    </row>
    <row r="9" spans="1:8" s="71" customFormat="1" ht="12">
      <c r="A9" s="8" t="s">
        <v>9</v>
      </c>
      <c r="B9" s="9" t="s">
        <v>10</v>
      </c>
      <c r="C9" s="10"/>
      <c r="D9" s="165"/>
      <c r="E9" s="12"/>
      <c r="F9" s="166"/>
      <c r="H9" s="72"/>
    </row>
    <row r="10" spans="1:8" s="71" customFormat="1" ht="39.75" customHeight="1">
      <c r="A10" s="8"/>
      <c r="B10" s="356" t="s">
        <v>114</v>
      </c>
      <c r="C10" s="356"/>
      <c r="D10" s="356"/>
      <c r="E10" s="356"/>
      <c r="F10" s="13"/>
      <c r="H10" s="6"/>
    </row>
    <row r="11" spans="1:8" s="71" customFormat="1" ht="12">
      <c r="A11" s="8"/>
      <c r="B11" s="14"/>
      <c r="C11" s="15"/>
      <c r="D11" s="167"/>
      <c r="E11" s="17"/>
      <c r="F11" s="13"/>
      <c r="H11" s="72"/>
    </row>
    <row r="12" spans="1:8" s="71" customFormat="1" ht="12">
      <c r="A12" s="8" t="s">
        <v>9</v>
      </c>
      <c r="B12" s="14" t="s">
        <v>11</v>
      </c>
      <c r="C12" s="15"/>
      <c r="D12" s="167"/>
      <c r="E12" s="17"/>
      <c r="F12" s="13"/>
      <c r="H12" s="72"/>
    </row>
    <row r="13" spans="1:8" s="71" customFormat="1" ht="12">
      <c r="A13" s="8"/>
      <c r="B13" s="14" t="s">
        <v>12</v>
      </c>
      <c r="C13" s="15"/>
      <c r="D13" s="167"/>
      <c r="E13" s="17"/>
      <c r="F13" s="13"/>
      <c r="H13" s="72"/>
    </row>
    <row r="14" spans="1:8" s="71" customFormat="1" ht="12">
      <c r="A14" s="8"/>
      <c r="B14" s="14" t="s">
        <v>13</v>
      </c>
      <c r="C14" s="15"/>
      <c r="D14" s="167"/>
      <c r="E14" s="17"/>
      <c r="F14" s="13"/>
      <c r="H14" s="72"/>
    </row>
    <row r="15" spans="1:8" s="71" customFormat="1" ht="12">
      <c r="A15" s="8" t="s">
        <v>14</v>
      </c>
      <c r="B15" s="14"/>
      <c r="C15" s="15"/>
      <c r="D15" s="167"/>
      <c r="E15" s="17"/>
      <c r="F15" s="13"/>
      <c r="H15" s="72"/>
    </row>
    <row r="16" spans="1:8" s="71" customFormat="1" ht="12">
      <c r="A16" s="8" t="s">
        <v>9</v>
      </c>
      <c r="B16" s="14" t="s">
        <v>15</v>
      </c>
      <c r="C16" s="15"/>
      <c r="D16" s="167"/>
      <c r="E16" s="17"/>
      <c r="F16" s="13"/>
      <c r="H16" s="72"/>
    </row>
    <row r="17" spans="1:8" s="71" customFormat="1" ht="12">
      <c r="A17" s="8"/>
      <c r="B17" s="14" t="s">
        <v>16</v>
      </c>
      <c r="C17" s="15"/>
      <c r="D17" s="167"/>
      <c r="E17" s="17"/>
      <c r="F17" s="13"/>
      <c r="H17" s="72"/>
    </row>
    <row r="18" spans="1:8" s="71" customFormat="1" ht="12">
      <c r="A18" s="8"/>
      <c r="B18" s="14"/>
      <c r="C18" s="15"/>
      <c r="D18" s="167"/>
      <c r="E18" s="17"/>
      <c r="F18" s="13"/>
      <c r="H18" s="72"/>
    </row>
    <row r="19" spans="1:8" s="71" customFormat="1" ht="12">
      <c r="A19" s="8" t="s">
        <v>9</v>
      </c>
      <c r="B19" s="14" t="s">
        <v>17</v>
      </c>
      <c r="C19" s="15"/>
      <c r="D19" s="167"/>
      <c r="E19" s="17"/>
      <c r="F19" s="13"/>
      <c r="H19" s="72"/>
    </row>
    <row r="20" spans="1:8" s="71" customFormat="1" ht="12">
      <c r="A20" s="8"/>
      <c r="B20" s="14" t="s">
        <v>31</v>
      </c>
      <c r="C20" s="15"/>
      <c r="D20" s="167"/>
      <c r="E20" s="17"/>
      <c r="F20" s="13"/>
      <c r="H20" s="72"/>
    </row>
    <row r="21" spans="1:8" s="71" customFormat="1" ht="12">
      <c r="A21" s="8"/>
      <c r="B21" s="14" t="s">
        <v>32</v>
      </c>
      <c r="C21" s="15"/>
      <c r="D21" s="167"/>
      <c r="E21" s="17"/>
      <c r="F21" s="13"/>
      <c r="H21" s="72"/>
    </row>
    <row r="22" spans="1:8" s="71" customFormat="1" ht="12">
      <c r="A22" s="8"/>
      <c r="B22" s="14"/>
      <c r="C22" s="15"/>
      <c r="D22" s="167"/>
      <c r="E22" s="17"/>
      <c r="F22" s="13"/>
      <c r="H22" s="72"/>
    </row>
    <row r="23" spans="1:8" s="188" customFormat="1" ht="12">
      <c r="A23" s="8" t="s">
        <v>9</v>
      </c>
      <c r="B23" s="14" t="s">
        <v>198</v>
      </c>
      <c r="C23" s="15"/>
      <c r="D23" s="167"/>
      <c r="E23" s="17"/>
      <c r="F23" s="13"/>
      <c r="H23" s="72"/>
    </row>
    <row r="24" spans="1:8" s="188" customFormat="1" ht="12">
      <c r="A24" s="8"/>
      <c r="B24" s="14" t="s">
        <v>199</v>
      </c>
      <c r="C24" s="15"/>
      <c r="D24" s="167"/>
      <c r="E24" s="17"/>
      <c r="F24" s="13"/>
      <c r="H24" s="72"/>
    </row>
    <row r="25" spans="1:8" s="188" customFormat="1" ht="12">
      <c r="A25" s="8"/>
      <c r="B25" s="14"/>
      <c r="C25" s="15"/>
      <c r="D25" s="167"/>
      <c r="E25" s="17"/>
      <c r="F25" s="13"/>
      <c r="H25" s="72"/>
    </row>
    <row r="26" spans="1:8" s="188" customFormat="1" ht="12">
      <c r="A26" s="8"/>
      <c r="B26" s="14"/>
      <c r="C26" s="15"/>
      <c r="D26" s="167"/>
      <c r="E26" s="17"/>
      <c r="F26" s="13"/>
      <c r="H26" s="72"/>
    </row>
    <row r="27" spans="1:9" s="68" customFormat="1" ht="72">
      <c r="A27" s="1"/>
      <c r="B27" s="168" t="s">
        <v>152</v>
      </c>
      <c r="C27" s="3"/>
      <c r="D27" s="37"/>
      <c r="E27" s="5"/>
      <c r="F27" s="6"/>
      <c r="H27" s="69"/>
      <c r="I27" s="70"/>
    </row>
    <row r="28" spans="1:9" s="68" customFormat="1" ht="12">
      <c r="A28" s="1"/>
      <c r="B28" s="7"/>
      <c r="C28" s="3"/>
      <c r="D28" s="37"/>
      <c r="E28" s="5"/>
      <c r="F28" s="6"/>
      <c r="H28" s="69"/>
      <c r="I28" s="70"/>
    </row>
    <row r="29" spans="1:9" s="68" customFormat="1" ht="15">
      <c r="A29" s="1"/>
      <c r="B29" s="103" t="s">
        <v>28</v>
      </c>
      <c r="C29" s="3"/>
      <c r="D29" s="37"/>
      <c r="E29" s="5"/>
      <c r="F29" s="6"/>
      <c r="H29" s="69"/>
      <c r="I29" s="70"/>
    </row>
    <row r="30" spans="1:9" s="68" customFormat="1" ht="15">
      <c r="A30" s="1"/>
      <c r="B30" s="103"/>
      <c r="C30" s="3"/>
      <c r="D30" s="37"/>
      <c r="E30" s="5"/>
      <c r="F30" s="204"/>
      <c r="H30" s="69"/>
      <c r="I30" s="70"/>
    </row>
    <row r="31" spans="1:9" s="68" customFormat="1" ht="15">
      <c r="A31" s="1"/>
      <c r="B31" s="103"/>
      <c r="C31" s="3"/>
      <c r="D31" s="37"/>
      <c r="E31" s="5"/>
      <c r="F31" s="6"/>
      <c r="H31" s="69"/>
      <c r="I31" s="70"/>
    </row>
    <row r="32" spans="1:9" s="68" customFormat="1" ht="36">
      <c r="A32" s="1">
        <v>1</v>
      </c>
      <c r="B32" s="7" t="s">
        <v>200</v>
      </c>
      <c r="C32" s="3"/>
      <c r="D32" s="37"/>
      <c r="E32" s="5"/>
      <c r="F32" s="6"/>
      <c r="H32" s="69"/>
      <c r="I32" s="70"/>
    </row>
    <row r="33" spans="1:9" s="68" customFormat="1" ht="12">
      <c r="A33" s="1"/>
      <c r="B33" s="26"/>
      <c r="C33" s="3"/>
      <c r="D33" s="37"/>
      <c r="E33" s="5"/>
      <c r="F33" s="6"/>
      <c r="H33" s="69"/>
      <c r="I33" s="70"/>
    </row>
    <row r="34" spans="1:9" s="189" customFormat="1" ht="48">
      <c r="A34" s="1"/>
      <c r="B34" s="26" t="s">
        <v>290</v>
      </c>
      <c r="C34" s="3" t="s">
        <v>19</v>
      </c>
      <c r="D34" s="328">
        <v>4</v>
      </c>
      <c r="E34" s="326"/>
      <c r="F34" s="327" t="str">
        <f>IF((D34*E34)=0," ",(D34*E34))</f>
        <v> </v>
      </c>
      <c r="H34" s="187"/>
      <c r="I34" s="188"/>
    </row>
    <row r="35" spans="1:9" s="189" customFormat="1" ht="12">
      <c r="A35" s="1"/>
      <c r="B35" s="26"/>
      <c r="C35" s="3"/>
      <c r="D35" s="328"/>
      <c r="E35" s="326"/>
      <c r="F35" s="327"/>
      <c r="H35" s="187"/>
      <c r="I35" s="188"/>
    </row>
    <row r="36" spans="1:9" s="189" customFormat="1" ht="48">
      <c r="A36" s="1"/>
      <c r="B36" s="26" t="s">
        <v>289</v>
      </c>
      <c r="C36" s="3" t="s">
        <v>19</v>
      </c>
      <c r="D36" s="328">
        <v>2</v>
      </c>
      <c r="E36" s="326"/>
      <c r="F36" s="327" t="str">
        <f>IF((D36*E36)=0," ",(D36*E36))</f>
        <v> </v>
      </c>
      <c r="H36" s="187"/>
      <c r="I36" s="188"/>
    </row>
    <row r="37" spans="1:9" s="68" customFormat="1" ht="12">
      <c r="A37" s="1"/>
      <c r="B37" s="26"/>
      <c r="C37" s="3"/>
      <c r="D37" s="37"/>
      <c r="E37" s="5"/>
      <c r="F37" s="204"/>
      <c r="H37" s="69"/>
      <c r="I37" s="70"/>
    </row>
    <row r="38" spans="1:9" s="189" customFormat="1" ht="48">
      <c r="A38" s="1"/>
      <c r="B38" s="26" t="s">
        <v>288</v>
      </c>
      <c r="C38" s="3" t="s">
        <v>19</v>
      </c>
      <c r="D38" s="25">
        <v>24</v>
      </c>
      <c r="E38" s="5"/>
      <c r="F38" s="204" t="str">
        <f>IF((D38*E38)=0," ",(D38*E38))</f>
        <v> </v>
      </c>
      <c r="H38" s="187"/>
      <c r="I38" s="188"/>
    </row>
    <row r="39" spans="1:9" s="189" customFormat="1" ht="12">
      <c r="A39" s="1"/>
      <c r="B39" s="26"/>
      <c r="C39" s="3"/>
      <c r="D39" s="37"/>
      <c r="E39" s="5"/>
      <c r="F39" s="204"/>
      <c r="H39" s="187"/>
      <c r="I39" s="188"/>
    </row>
    <row r="40" spans="1:9" s="189" customFormat="1" ht="48">
      <c r="A40" s="1"/>
      <c r="B40" s="26" t="s">
        <v>287</v>
      </c>
      <c r="C40" s="3" t="s">
        <v>19</v>
      </c>
      <c r="D40" s="25">
        <v>10</v>
      </c>
      <c r="E40" s="5"/>
      <c r="F40" s="204" t="str">
        <f>IF((D40*E40)=0," ",(D40*E40))</f>
        <v> </v>
      </c>
      <c r="H40" s="187"/>
      <c r="I40" s="188"/>
    </row>
    <row r="41" spans="1:9" s="189" customFormat="1" ht="12">
      <c r="A41" s="1"/>
      <c r="B41" s="26"/>
      <c r="C41" s="3"/>
      <c r="D41" s="37"/>
      <c r="E41" s="5"/>
      <c r="F41" s="204"/>
      <c r="H41" s="187"/>
      <c r="I41" s="188"/>
    </row>
    <row r="42" spans="1:9" s="189" customFormat="1" ht="60">
      <c r="A42" s="1"/>
      <c r="B42" s="26" t="s">
        <v>286</v>
      </c>
      <c r="C42" s="3" t="s">
        <v>19</v>
      </c>
      <c r="D42" s="25">
        <v>6</v>
      </c>
      <c r="E42" s="326"/>
      <c r="F42" s="327" t="str">
        <f>IF((D42*E42)=0," ",(D42*E42))</f>
        <v> </v>
      </c>
      <c r="H42" s="187"/>
      <c r="I42" s="188"/>
    </row>
    <row r="43" spans="1:9" s="189" customFormat="1" ht="12">
      <c r="A43" s="1"/>
      <c r="B43" s="26"/>
      <c r="C43" s="3"/>
      <c r="D43" s="37"/>
      <c r="E43" s="5"/>
      <c r="F43" s="204"/>
      <c r="H43" s="187"/>
      <c r="I43" s="188"/>
    </row>
    <row r="44" spans="1:9" s="189" customFormat="1" ht="84">
      <c r="A44" s="1"/>
      <c r="B44" s="26" t="s">
        <v>285</v>
      </c>
      <c r="C44" s="3" t="s">
        <v>19</v>
      </c>
      <c r="D44" s="25">
        <v>9</v>
      </c>
      <c r="E44" s="326"/>
      <c r="F44" s="327" t="str">
        <f>IF((D44*E44)=0," ",(D44*E44))</f>
        <v> </v>
      </c>
      <c r="H44" s="187"/>
      <c r="I44" s="188"/>
    </row>
    <row r="45" spans="1:9" s="189" customFormat="1" ht="12">
      <c r="A45" s="1"/>
      <c r="B45" s="26"/>
      <c r="C45" s="3"/>
      <c r="D45" s="25"/>
      <c r="E45" s="326"/>
      <c r="F45" s="327"/>
      <c r="H45" s="187"/>
      <c r="I45" s="188"/>
    </row>
    <row r="46" spans="1:9" s="189" customFormat="1" ht="84">
      <c r="A46" s="1"/>
      <c r="B46" s="26" t="s">
        <v>291</v>
      </c>
      <c r="C46" s="3" t="s">
        <v>19</v>
      </c>
      <c r="D46" s="25">
        <v>9</v>
      </c>
      <c r="E46" s="326"/>
      <c r="F46" s="327" t="str">
        <f>IF((D46*E46)=0," ",(D46*E46))</f>
        <v> </v>
      </c>
      <c r="H46" s="187"/>
      <c r="I46" s="188"/>
    </row>
    <row r="47" spans="1:9" s="189" customFormat="1" ht="12">
      <c r="A47" s="1"/>
      <c r="B47" s="26"/>
      <c r="C47" s="3"/>
      <c r="D47" s="25"/>
      <c r="E47" s="326"/>
      <c r="F47" s="327"/>
      <c r="H47" s="187"/>
      <c r="I47" s="188"/>
    </row>
    <row r="48" spans="1:9" s="189" customFormat="1" ht="60">
      <c r="A48" s="1"/>
      <c r="B48" s="26" t="s">
        <v>292</v>
      </c>
      <c r="C48" s="3" t="s">
        <v>19</v>
      </c>
      <c r="D48" s="25">
        <v>1</v>
      </c>
      <c r="E48" s="326"/>
      <c r="F48" s="327" t="str">
        <f>IF((D48*E48)=0," ",(D48*E48))</f>
        <v> </v>
      </c>
      <c r="H48" s="187"/>
      <c r="I48" s="188"/>
    </row>
    <row r="49" spans="1:9" s="189" customFormat="1" ht="12">
      <c r="A49" s="1"/>
      <c r="B49" s="26"/>
      <c r="C49" s="3"/>
      <c r="D49" s="25"/>
      <c r="E49" s="326"/>
      <c r="F49" s="327"/>
      <c r="H49" s="187"/>
      <c r="I49" s="188"/>
    </row>
    <row r="50" spans="1:9" s="189" customFormat="1" ht="72">
      <c r="A50" s="1"/>
      <c r="B50" s="26" t="s">
        <v>293</v>
      </c>
      <c r="C50" s="3" t="s">
        <v>19</v>
      </c>
      <c r="D50" s="25">
        <v>4</v>
      </c>
      <c r="E50" s="326"/>
      <c r="F50" s="327" t="str">
        <f>IF((D50*E50)=0," ",(D50*E50))</f>
        <v> </v>
      </c>
      <c r="H50" s="187"/>
      <c r="I50" s="188"/>
    </row>
    <row r="51" spans="1:9" s="189" customFormat="1" ht="12">
      <c r="A51" s="1"/>
      <c r="B51" s="26"/>
      <c r="C51" s="3"/>
      <c r="D51" s="25"/>
      <c r="E51" s="326"/>
      <c r="F51" s="327"/>
      <c r="H51" s="187"/>
      <c r="I51" s="188"/>
    </row>
    <row r="52" spans="1:9" s="189" customFormat="1" ht="75.75" customHeight="1">
      <c r="A52" s="1"/>
      <c r="B52" s="26" t="s">
        <v>283</v>
      </c>
      <c r="C52" s="3" t="s">
        <v>23</v>
      </c>
      <c r="D52" s="25">
        <v>2</v>
      </c>
      <c r="E52" s="326"/>
      <c r="F52" s="327" t="str">
        <f>IF((D52*E52)=0," ",(D52*E52))</f>
        <v> </v>
      </c>
      <c r="H52" s="187"/>
      <c r="I52" s="188"/>
    </row>
    <row r="53" spans="1:9" s="189" customFormat="1" ht="12">
      <c r="A53" s="1"/>
      <c r="B53" s="26"/>
      <c r="C53" s="3"/>
      <c r="D53" s="25"/>
      <c r="E53" s="326"/>
      <c r="F53" s="327"/>
      <c r="H53" s="187"/>
      <c r="I53" s="188"/>
    </row>
    <row r="54" spans="1:9" s="189" customFormat="1" ht="75.75" customHeight="1">
      <c r="A54" s="1"/>
      <c r="B54" s="26" t="s">
        <v>284</v>
      </c>
      <c r="C54" s="3" t="s">
        <v>23</v>
      </c>
      <c r="D54" s="25">
        <v>2</v>
      </c>
      <c r="E54" s="326"/>
      <c r="F54" s="327" t="str">
        <f>IF((D54*E54)=0," ",(D54*E54))</f>
        <v> </v>
      </c>
      <c r="H54" s="187"/>
      <c r="I54" s="188"/>
    </row>
    <row r="55" spans="1:9" s="189" customFormat="1" ht="14.25" customHeight="1">
      <c r="A55" s="1"/>
      <c r="B55" s="26"/>
      <c r="C55" s="3"/>
      <c r="D55" s="25"/>
      <c r="E55" s="326"/>
      <c r="F55" s="327"/>
      <c r="H55" s="187"/>
      <c r="I55" s="188"/>
    </row>
    <row r="56" spans="1:9" s="189" customFormat="1" ht="75.75" customHeight="1">
      <c r="A56" s="1"/>
      <c r="B56" s="26" t="s">
        <v>281</v>
      </c>
      <c r="C56" s="3" t="s">
        <v>23</v>
      </c>
      <c r="D56" s="25">
        <v>2</v>
      </c>
      <c r="E56" s="326"/>
      <c r="F56" s="327" t="str">
        <f>IF((D56*E56)=0," ",(D56*E56))</f>
        <v> </v>
      </c>
      <c r="H56" s="187"/>
      <c r="I56" s="188"/>
    </row>
    <row r="57" spans="1:9" s="189" customFormat="1" ht="12">
      <c r="A57" s="1"/>
      <c r="B57" s="26"/>
      <c r="C57" s="3"/>
      <c r="D57" s="25"/>
      <c r="E57" s="326"/>
      <c r="F57" s="327"/>
      <c r="H57" s="187"/>
      <c r="I57" s="188"/>
    </row>
    <row r="58" spans="1:9" s="189" customFormat="1" ht="72">
      <c r="A58" s="1"/>
      <c r="B58" s="26" t="s">
        <v>282</v>
      </c>
      <c r="C58" s="3" t="s">
        <v>23</v>
      </c>
      <c r="D58" s="25">
        <v>2</v>
      </c>
      <c r="E58" s="326"/>
      <c r="F58" s="327" t="str">
        <f>IF((D58*E58)=0," ",(D58*E58))</f>
        <v> </v>
      </c>
      <c r="H58" s="187"/>
      <c r="I58" s="188"/>
    </row>
    <row r="59" spans="1:9" s="189" customFormat="1" ht="12">
      <c r="A59" s="1"/>
      <c r="B59" s="26"/>
      <c r="C59" s="27"/>
      <c r="D59" s="25"/>
      <c r="E59" s="5"/>
      <c r="F59" s="204"/>
      <c r="H59" s="187"/>
      <c r="I59" s="188"/>
    </row>
    <row r="60" spans="1:9" s="189" customFormat="1" ht="72">
      <c r="A60" s="1"/>
      <c r="B60" s="26" t="s">
        <v>280</v>
      </c>
      <c r="C60" s="3" t="s">
        <v>23</v>
      </c>
      <c r="D60" s="25">
        <v>1</v>
      </c>
      <c r="E60" s="326"/>
      <c r="F60" s="327" t="str">
        <f>IF((D60*E60)=0," ",(D60*E60))</f>
        <v> </v>
      </c>
      <c r="H60" s="187"/>
      <c r="I60" s="188"/>
    </row>
    <row r="61" spans="1:9" s="189" customFormat="1" ht="12">
      <c r="A61" s="1"/>
      <c r="B61" s="26"/>
      <c r="C61" s="27"/>
      <c r="D61" s="25"/>
      <c r="E61" s="5"/>
      <c r="F61" s="204"/>
      <c r="H61" s="187"/>
      <c r="I61" s="188"/>
    </row>
    <row r="62" spans="1:9" s="189" customFormat="1" ht="72">
      <c r="A62" s="1"/>
      <c r="B62" s="26" t="s">
        <v>279</v>
      </c>
      <c r="C62" s="3" t="s">
        <v>23</v>
      </c>
      <c r="D62" s="25">
        <v>2</v>
      </c>
      <c r="E62" s="326"/>
      <c r="F62" s="327" t="str">
        <f>IF((D62*E62)=0," ",(D62*E62))</f>
        <v> </v>
      </c>
      <c r="H62" s="187"/>
      <c r="I62" s="188"/>
    </row>
    <row r="63" spans="1:9" s="189" customFormat="1" ht="12">
      <c r="A63" s="1"/>
      <c r="B63" s="26"/>
      <c r="C63" s="3"/>
      <c r="D63" s="25"/>
      <c r="E63" s="326"/>
      <c r="F63" s="327"/>
      <c r="H63" s="187"/>
      <c r="I63" s="188"/>
    </row>
    <row r="64" spans="1:9" s="189" customFormat="1" ht="60">
      <c r="A64" s="1"/>
      <c r="B64" s="7" t="s">
        <v>295</v>
      </c>
      <c r="C64" s="3" t="s">
        <v>23</v>
      </c>
      <c r="D64" s="25">
        <v>9</v>
      </c>
      <c r="E64" s="326"/>
      <c r="F64" s="327" t="str">
        <f>IF((D64*E64)=0," ",(D64*E64))</f>
        <v> </v>
      </c>
      <c r="H64" s="187"/>
      <c r="I64" s="188"/>
    </row>
    <row r="65" spans="1:9" s="189" customFormat="1" ht="12">
      <c r="A65" s="1"/>
      <c r="B65" s="26"/>
      <c r="C65" s="3"/>
      <c r="D65" s="25"/>
      <c r="E65" s="326"/>
      <c r="F65" s="327"/>
      <c r="H65" s="187"/>
      <c r="I65" s="188"/>
    </row>
    <row r="66" spans="1:9" s="189" customFormat="1" ht="84">
      <c r="A66" s="1"/>
      <c r="B66" s="7" t="s">
        <v>296</v>
      </c>
      <c r="C66" s="3" t="s">
        <v>23</v>
      </c>
      <c r="D66" s="25">
        <v>7</v>
      </c>
      <c r="E66" s="326"/>
      <c r="F66" s="327" t="str">
        <f>IF((D66*E66)=0," ",(D66*E66))</f>
        <v> </v>
      </c>
      <c r="H66" s="187"/>
      <c r="I66" s="188"/>
    </row>
    <row r="67" spans="1:9" s="345" customFormat="1" ht="12">
      <c r="A67" s="343"/>
      <c r="B67" s="321"/>
      <c r="C67" s="324"/>
      <c r="D67" s="323"/>
      <c r="E67" s="344"/>
      <c r="F67" s="322"/>
      <c r="H67" s="346"/>
      <c r="I67" s="347"/>
    </row>
    <row r="68" spans="1:9" s="68" customFormat="1" ht="24">
      <c r="A68" s="1"/>
      <c r="B68" s="7" t="s">
        <v>297</v>
      </c>
      <c r="C68" s="3" t="s">
        <v>19</v>
      </c>
      <c r="D68" s="25">
        <v>9</v>
      </c>
      <c r="E68" s="5"/>
      <c r="F68" s="204" t="str">
        <f>IF((D68*E68)=0," ",(D68*E68))</f>
        <v> </v>
      </c>
      <c r="H68" s="69"/>
      <c r="I68" s="70"/>
    </row>
    <row r="69" spans="1:9" s="68" customFormat="1" ht="12">
      <c r="A69" s="1"/>
      <c r="B69" s="7"/>
      <c r="C69" s="27"/>
      <c r="D69" s="25"/>
      <c r="E69" s="5"/>
      <c r="F69" s="6"/>
      <c r="H69" s="69"/>
      <c r="I69" s="70"/>
    </row>
    <row r="70" spans="1:9" s="68" customFormat="1" ht="48">
      <c r="A70" s="1">
        <f>1+A32</f>
        <v>2</v>
      </c>
      <c r="B70" s="7" t="s">
        <v>271</v>
      </c>
      <c r="C70" s="169" t="s">
        <v>14</v>
      </c>
      <c r="D70" s="25"/>
      <c r="E70" s="5"/>
      <c r="F70" s="6"/>
      <c r="H70" s="69"/>
      <c r="I70" s="70"/>
    </row>
    <row r="71" spans="1:9" s="68" customFormat="1" ht="12">
      <c r="A71" s="1"/>
      <c r="B71" s="7" t="s">
        <v>20</v>
      </c>
      <c r="C71" s="27" t="s">
        <v>19</v>
      </c>
      <c r="D71" s="233">
        <v>19</v>
      </c>
      <c r="E71" s="170"/>
      <c r="F71" s="6" t="str">
        <f>IF((D71*E71)=0," ",(D71*E71))</f>
        <v> </v>
      </c>
      <c r="H71" s="69"/>
      <c r="I71" s="70"/>
    </row>
    <row r="72" spans="1:9" s="189" customFormat="1" ht="12">
      <c r="A72" s="1"/>
      <c r="B72" s="26" t="s">
        <v>278</v>
      </c>
      <c r="C72" s="27" t="s">
        <v>19</v>
      </c>
      <c r="D72" s="233">
        <v>21</v>
      </c>
      <c r="E72" s="329"/>
      <c r="F72" s="327" t="str">
        <f>IF((D72*E72)=0," ",(D72*E72))</f>
        <v> </v>
      </c>
      <c r="H72" s="187"/>
      <c r="I72" s="188"/>
    </row>
    <row r="73" spans="1:9" s="189" customFormat="1" ht="12">
      <c r="A73" s="1"/>
      <c r="B73" s="26" t="s">
        <v>185</v>
      </c>
      <c r="C73" s="27" t="s">
        <v>19</v>
      </c>
      <c r="D73" s="233">
        <v>28</v>
      </c>
      <c r="E73" s="329"/>
      <c r="F73" s="327" t="str">
        <f>IF((D73*E73)=0," ",(D73*E73))</f>
        <v> </v>
      </c>
      <c r="H73" s="187"/>
      <c r="I73" s="188"/>
    </row>
    <row r="74" spans="1:9" s="189" customFormat="1" ht="12">
      <c r="A74" s="1"/>
      <c r="B74" s="26" t="s">
        <v>186</v>
      </c>
      <c r="C74" s="27" t="s">
        <v>19</v>
      </c>
      <c r="D74" s="233">
        <v>6</v>
      </c>
      <c r="E74" s="329"/>
      <c r="F74" s="327" t="str">
        <f>IF((D74*E74)=0," ",(D74*E74))</f>
        <v> </v>
      </c>
      <c r="H74" s="187"/>
      <c r="I74" s="188"/>
    </row>
    <row r="75" spans="1:9" s="189" customFormat="1" ht="12">
      <c r="A75" s="1"/>
      <c r="B75" s="26"/>
      <c r="C75" s="27"/>
      <c r="D75" s="233"/>
      <c r="E75" s="329"/>
      <c r="F75" s="327"/>
      <c r="H75" s="187"/>
      <c r="I75" s="188"/>
    </row>
    <row r="76" spans="1:9" s="189" customFormat="1" ht="36">
      <c r="A76" s="1">
        <f>A70+1</f>
        <v>3</v>
      </c>
      <c r="B76" s="26" t="s">
        <v>272</v>
      </c>
      <c r="C76" s="175" t="s">
        <v>23</v>
      </c>
      <c r="D76" s="330">
        <v>6</v>
      </c>
      <c r="E76" s="331"/>
      <c r="F76" s="327" t="str">
        <f>IF((D76*E76)=0," ",(D76*E76))</f>
        <v> </v>
      </c>
      <c r="H76" s="106"/>
      <c r="I76" s="188"/>
    </row>
    <row r="77" spans="1:9" s="189" customFormat="1" ht="12">
      <c r="A77" s="1"/>
      <c r="B77" s="26"/>
      <c r="C77" s="175"/>
      <c r="D77" s="330"/>
      <c r="E77" s="331"/>
      <c r="F77" s="331"/>
      <c r="H77" s="106"/>
      <c r="I77" s="188"/>
    </row>
    <row r="78" spans="1:9" s="189" customFormat="1" ht="36">
      <c r="A78" s="1">
        <f>A76+1</f>
        <v>4</v>
      </c>
      <c r="B78" s="26" t="s">
        <v>273</v>
      </c>
      <c r="C78" s="175" t="s">
        <v>23</v>
      </c>
      <c r="D78" s="330">
        <v>4</v>
      </c>
      <c r="E78" s="331"/>
      <c r="F78" s="327" t="str">
        <f>IF((D78*E78)=0," ",(D78*E78))</f>
        <v> </v>
      </c>
      <c r="H78" s="106"/>
      <c r="I78" s="188"/>
    </row>
    <row r="79" spans="1:9" s="68" customFormat="1" ht="12">
      <c r="A79" s="1"/>
      <c r="B79" s="7"/>
      <c r="C79" s="27"/>
      <c r="D79" s="25"/>
      <c r="E79" s="5"/>
      <c r="F79" s="204"/>
      <c r="H79" s="69"/>
      <c r="I79" s="70"/>
    </row>
    <row r="80" spans="1:9" s="68" customFormat="1" ht="60">
      <c r="A80" s="1">
        <f>A78+1</f>
        <v>5</v>
      </c>
      <c r="B80" s="18" t="s">
        <v>35</v>
      </c>
      <c r="C80" s="27"/>
      <c r="D80" s="25"/>
      <c r="E80" s="5"/>
      <c r="F80" s="204" t="str">
        <f>IF((D80*E80)=0," ",(D80*E80))</f>
        <v> </v>
      </c>
      <c r="H80" s="69"/>
      <c r="I80" s="70"/>
    </row>
    <row r="81" spans="1:9" s="189" customFormat="1" ht="12">
      <c r="A81" s="1"/>
      <c r="B81" s="18" t="s">
        <v>22</v>
      </c>
      <c r="C81" s="19" t="s">
        <v>21</v>
      </c>
      <c r="D81" s="25">
        <v>1210</v>
      </c>
      <c r="E81" s="5"/>
      <c r="F81" s="204" t="str">
        <f>IF((D81*E81)=0," ",(D81*E81))</f>
        <v> </v>
      </c>
      <c r="H81" s="187"/>
      <c r="I81" s="188"/>
    </row>
    <row r="82" spans="1:9" s="189" customFormat="1" ht="12">
      <c r="A82" s="1"/>
      <c r="B82" s="18"/>
      <c r="C82" s="19"/>
      <c r="D82" s="25"/>
      <c r="E82" s="326"/>
      <c r="F82" s="327"/>
      <c r="H82" s="187"/>
      <c r="I82" s="188"/>
    </row>
    <row r="83" spans="1:9" s="189" customFormat="1" ht="24">
      <c r="A83" s="1"/>
      <c r="B83" s="18" t="s">
        <v>274</v>
      </c>
      <c r="C83" s="19" t="s">
        <v>21</v>
      </c>
      <c r="D83" s="25">
        <v>210</v>
      </c>
      <c r="E83" s="326"/>
      <c r="F83" s="327" t="str">
        <f>IF((D83*E83)=0," ",(D83*E83))</f>
        <v> </v>
      </c>
      <c r="H83" s="187"/>
      <c r="I83" s="188"/>
    </row>
    <row r="84" spans="1:9" s="189" customFormat="1" ht="12">
      <c r="A84" s="1"/>
      <c r="B84" s="18"/>
      <c r="C84" s="19"/>
      <c r="D84" s="25"/>
      <c r="E84" s="326"/>
      <c r="F84" s="327"/>
      <c r="H84" s="187"/>
      <c r="I84" s="188"/>
    </row>
    <row r="85" spans="1:9" s="189" customFormat="1" ht="12">
      <c r="A85" s="1" t="s">
        <v>38</v>
      </c>
      <c r="B85" s="18" t="s">
        <v>144</v>
      </c>
      <c r="C85" s="19" t="s">
        <v>21</v>
      </c>
      <c r="D85" s="25">
        <v>180</v>
      </c>
      <c r="E85" s="5"/>
      <c r="F85" s="204" t="str">
        <f>IF((D85*E85)=0," ",(D85*E85))</f>
        <v> </v>
      </c>
      <c r="H85" s="187"/>
      <c r="I85" s="188"/>
    </row>
    <row r="86" spans="1:9" s="189" customFormat="1" ht="12">
      <c r="A86" s="1"/>
      <c r="B86" s="18"/>
      <c r="C86" s="19"/>
      <c r="D86" s="25"/>
      <c r="E86" s="326"/>
      <c r="F86" s="327"/>
      <c r="H86" s="187"/>
      <c r="I86" s="188"/>
    </row>
    <row r="87" spans="1:9" s="189" customFormat="1" ht="24">
      <c r="A87" s="1"/>
      <c r="B87" s="18" t="s">
        <v>275</v>
      </c>
      <c r="C87" s="19" t="s">
        <v>21</v>
      </c>
      <c r="D87" s="25">
        <v>67</v>
      </c>
      <c r="E87" s="326"/>
      <c r="F87" s="327" t="str">
        <f>IF((D87*E87)=0," ",(D87*E87))</f>
        <v> </v>
      </c>
      <c r="H87" s="187"/>
      <c r="I87" s="188"/>
    </row>
    <row r="88" spans="1:9" s="189" customFormat="1" ht="12">
      <c r="A88" s="1"/>
      <c r="B88" s="18"/>
      <c r="C88" s="19"/>
      <c r="D88" s="25"/>
      <c r="E88" s="326"/>
      <c r="F88" s="327"/>
      <c r="H88" s="187"/>
      <c r="I88" s="188"/>
    </row>
    <row r="89" spans="1:10" s="68" customFormat="1" ht="24">
      <c r="A89" s="1">
        <f>A80+1</f>
        <v>6</v>
      </c>
      <c r="B89" s="7" t="s">
        <v>69</v>
      </c>
      <c r="C89" s="27"/>
      <c r="D89" s="25"/>
      <c r="E89" s="5"/>
      <c r="F89" s="6" t="str">
        <f>IF((D89*E89)=0," ",(D89*E89))</f>
        <v> </v>
      </c>
      <c r="H89" s="69"/>
      <c r="I89" s="70"/>
      <c r="J89" s="68" t="s">
        <v>38</v>
      </c>
    </row>
    <row r="90" spans="1:9" s="173" customFormat="1" ht="12">
      <c r="A90" s="31"/>
      <c r="B90" s="18" t="s">
        <v>145</v>
      </c>
      <c r="C90" s="169" t="s">
        <v>21</v>
      </c>
      <c r="D90" s="25">
        <v>1380</v>
      </c>
      <c r="E90" s="326"/>
      <c r="F90" s="6" t="str">
        <f>IF((D90*E90)=0," ",(D90*E90))</f>
        <v> </v>
      </c>
      <c r="G90" s="171"/>
      <c r="H90" s="172"/>
      <c r="I90" s="172"/>
    </row>
    <row r="91" spans="1:9" s="173" customFormat="1" ht="12">
      <c r="A91" s="31"/>
      <c r="B91" s="18"/>
      <c r="C91" s="169"/>
      <c r="D91" s="25"/>
      <c r="E91" s="5"/>
      <c r="F91" s="6"/>
      <c r="G91" s="68"/>
      <c r="H91" s="172"/>
      <c r="I91" s="172"/>
    </row>
    <row r="92" spans="1:9" s="68" customFormat="1" ht="43.5" customHeight="1">
      <c r="A92" s="1">
        <f>A89+1</f>
        <v>7</v>
      </c>
      <c r="B92" s="29" t="s">
        <v>227</v>
      </c>
      <c r="C92" s="19" t="s">
        <v>21</v>
      </c>
      <c r="D92" s="20">
        <v>277</v>
      </c>
      <c r="E92" s="326"/>
      <c r="F92" s="327" t="str">
        <f>IF((D92*E92)=0," ",(D92*E92))</f>
        <v> </v>
      </c>
      <c r="H92" s="69"/>
      <c r="I92" s="70"/>
    </row>
    <row r="93" spans="1:6" s="74" customFormat="1" ht="13.5">
      <c r="A93" s="1"/>
      <c r="B93" s="18"/>
      <c r="C93" s="19"/>
      <c r="D93" s="25"/>
      <c r="E93" s="5"/>
      <c r="F93" s="204"/>
    </row>
    <row r="94" spans="1:9" s="189" customFormat="1" ht="12">
      <c r="A94" s="1">
        <f>A92+1</f>
        <v>8</v>
      </c>
      <c r="B94" s="26" t="s">
        <v>294</v>
      </c>
      <c r="C94" s="175" t="s">
        <v>23</v>
      </c>
      <c r="D94" s="330">
        <v>1</v>
      </c>
      <c r="E94" s="331"/>
      <c r="F94" s="327" t="str">
        <f>IF((D94*E94)=0," ",(D94*E94))</f>
        <v> </v>
      </c>
      <c r="H94" s="106"/>
      <c r="I94" s="188"/>
    </row>
    <row r="95" spans="1:6" s="74" customFormat="1" ht="13.5">
      <c r="A95" s="1"/>
      <c r="B95" s="18"/>
      <c r="C95" s="19"/>
      <c r="D95" s="25"/>
      <c r="E95" s="326"/>
      <c r="F95" s="327"/>
    </row>
    <row r="96" spans="1:9" s="68" customFormat="1" ht="24">
      <c r="A96" s="1">
        <f>A94+1</f>
        <v>9</v>
      </c>
      <c r="B96" s="26" t="s">
        <v>86</v>
      </c>
      <c r="C96" s="175" t="s">
        <v>23</v>
      </c>
      <c r="D96" s="176">
        <v>1</v>
      </c>
      <c r="E96" s="177"/>
      <c r="F96" s="327" t="str">
        <f>IF((D96*E96)=0," ",(D96*E96))</f>
        <v> </v>
      </c>
      <c r="H96" s="106"/>
      <c r="I96" s="70"/>
    </row>
    <row r="97" spans="1:6" s="28" customFormat="1" ht="13.5">
      <c r="A97" s="1"/>
      <c r="B97" s="7"/>
      <c r="C97" s="175"/>
      <c r="D97" s="176"/>
      <c r="E97" s="177"/>
      <c r="F97" s="177"/>
    </row>
    <row r="98" spans="1:9" s="68" customFormat="1" ht="12">
      <c r="A98" s="1">
        <f>A96+1</f>
        <v>10</v>
      </c>
      <c r="B98" s="26" t="s">
        <v>85</v>
      </c>
      <c r="C98" s="175" t="s">
        <v>23</v>
      </c>
      <c r="D98" s="176">
        <v>1</v>
      </c>
      <c r="E98" s="177"/>
      <c r="F98" s="327" t="str">
        <f>IF((D98*E98)=0," ",(D98*E98))</f>
        <v> </v>
      </c>
      <c r="H98" s="106"/>
      <c r="I98" s="70"/>
    </row>
    <row r="99" spans="1:6" s="28" customFormat="1" ht="14.25" thickBot="1">
      <c r="A99" s="31"/>
      <c r="B99" s="18"/>
      <c r="C99" s="19"/>
      <c r="D99" s="25"/>
      <c r="E99" s="315"/>
      <c r="F99" s="6" t="str">
        <f>IF((D99*E99)=0," ",(D99*E99))</f>
        <v> </v>
      </c>
    </row>
    <row r="100" spans="1:9" s="68" customFormat="1" ht="15" thickBot="1" thickTop="1">
      <c r="A100" s="109"/>
      <c r="B100" s="32" t="str">
        <f>B29</f>
        <v>1. RAZSVETLJAVA</v>
      </c>
      <c r="C100" s="178"/>
      <c r="D100" s="179"/>
      <c r="F100" s="35">
        <f>SUM(F37:F99)</f>
        <v>0</v>
      </c>
      <c r="H100" s="69"/>
      <c r="I100" s="70"/>
    </row>
    <row r="101" spans="1:9" s="68" customFormat="1" ht="12" thickTop="1">
      <c r="A101" s="1"/>
      <c r="B101" s="7"/>
      <c r="C101" s="27"/>
      <c r="D101" s="37"/>
      <c r="E101" s="314"/>
      <c r="F101" s="6"/>
      <c r="H101" s="69"/>
      <c r="I101" s="70"/>
    </row>
    <row r="102" spans="1:9" s="68" customFormat="1" ht="39.75" customHeight="1">
      <c r="A102" s="1"/>
      <c r="B102" s="103" t="s">
        <v>24</v>
      </c>
      <c r="C102" s="27"/>
      <c r="D102" s="37"/>
      <c r="E102" s="5"/>
      <c r="F102" s="6"/>
      <c r="H102" s="69"/>
      <c r="I102" s="70"/>
    </row>
    <row r="103" spans="1:9" s="68" customFormat="1" ht="18" customHeight="1">
      <c r="A103" s="1"/>
      <c r="B103" s="103"/>
      <c r="C103" s="27"/>
      <c r="D103" s="37"/>
      <c r="E103" s="5"/>
      <c r="F103" s="6"/>
      <c r="H103" s="69"/>
      <c r="I103" s="70"/>
    </row>
    <row r="104" spans="1:9" s="68" customFormat="1" ht="60">
      <c r="A104" s="1">
        <v>1</v>
      </c>
      <c r="B104" s="18" t="s">
        <v>35</v>
      </c>
      <c r="C104" s="19" t="s">
        <v>14</v>
      </c>
      <c r="D104" s="37"/>
      <c r="E104" s="5"/>
      <c r="F104" s="6"/>
      <c r="H104" s="69"/>
      <c r="I104" s="70"/>
    </row>
    <row r="105" spans="1:9" s="68" customFormat="1" ht="12">
      <c r="A105" s="1"/>
      <c r="B105" s="18"/>
      <c r="C105" s="19"/>
      <c r="D105" s="37"/>
      <c r="E105" s="5"/>
      <c r="F105" s="6"/>
      <c r="H105" s="69"/>
      <c r="I105" s="70"/>
    </row>
    <row r="106" spans="1:9" s="68" customFormat="1" ht="12">
      <c r="A106" s="1"/>
      <c r="B106" s="18" t="s">
        <v>259</v>
      </c>
      <c r="C106" s="19" t="s">
        <v>21</v>
      </c>
      <c r="D106" s="25">
        <v>570</v>
      </c>
      <c r="E106" s="5"/>
      <c r="F106" s="6" t="str">
        <f>IF((D106*E106)=0," ",(D106*E106))</f>
        <v> </v>
      </c>
      <c r="H106" s="69"/>
      <c r="I106" s="70"/>
    </row>
    <row r="107" spans="1:9" s="189" customFormat="1" ht="12">
      <c r="A107" s="1"/>
      <c r="B107" s="18"/>
      <c r="C107" s="19"/>
      <c r="D107" s="25"/>
      <c r="E107" s="326"/>
      <c r="F107" s="327"/>
      <c r="H107" s="187"/>
      <c r="I107" s="188"/>
    </row>
    <row r="108" spans="1:9" s="189" customFormat="1" ht="24">
      <c r="A108" s="1"/>
      <c r="B108" s="18" t="s">
        <v>269</v>
      </c>
      <c r="C108" s="19" t="s">
        <v>21</v>
      </c>
      <c r="D108" s="25">
        <v>180</v>
      </c>
      <c r="E108" s="326"/>
      <c r="F108" s="327" t="str">
        <f>IF((D108*E108)=0," ",(D108*E108))</f>
        <v> </v>
      </c>
      <c r="H108" s="187"/>
      <c r="I108" s="188"/>
    </row>
    <row r="109" spans="1:9" s="189" customFormat="1" ht="12">
      <c r="A109" s="1"/>
      <c r="B109" s="18"/>
      <c r="C109" s="19"/>
      <c r="D109" s="25"/>
      <c r="E109" s="326"/>
      <c r="F109" s="327"/>
      <c r="H109" s="187"/>
      <c r="I109" s="188"/>
    </row>
    <row r="110" spans="1:9" s="189" customFormat="1" ht="12">
      <c r="A110" s="1" t="s">
        <v>38</v>
      </c>
      <c r="B110" s="18" t="s">
        <v>262</v>
      </c>
      <c r="C110" s="19" t="s">
        <v>21</v>
      </c>
      <c r="D110" s="25">
        <v>280</v>
      </c>
      <c r="E110" s="5"/>
      <c r="F110" s="204" t="str">
        <f>IF((D110*E110)=0," ",(D110*E110))</f>
        <v> </v>
      </c>
      <c r="H110" s="187"/>
      <c r="I110" s="188"/>
    </row>
    <row r="111" spans="1:9" s="189" customFormat="1" ht="12">
      <c r="A111" s="1"/>
      <c r="B111" s="18"/>
      <c r="C111" s="19"/>
      <c r="D111" s="37"/>
      <c r="E111" s="5"/>
      <c r="F111" s="204" t="str">
        <f>IF((D111*E111)=0," ",(D111*E111))</f>
        <v> </v>
      </c>
      <c r="H111" s="187"/>
      <c r="I111" s="188"/>
    </row>
    <row r="112" spans="1:9" s="189" customFormat="1" ht="12">
      <c r="A112" s="1"/>
      <c r="B112" s="18" t="s">
        <v>263</v>
      </c>
      <c r="C112" s="19" t="s">
        <v>21</v>
      </c>
      <c r="D112" s="25">
        <v>680</v>
      </c>
      <c r="E112" s="5"/>
      <c r="F112" s="204" t="str">
        <f>IF((D112*E112)=0," ",(D112*E112))</f>
        <v> </v>
      </c>
      <c r="H112" s="187"/>
      <c r="I112" s="188"/>
    </row>
    <row r="113" spans="1:9" s="189" customFormat="1" ht="12">
      <c r="A113" s="1"/>
      <c r="B113" s="18"/>
      <c r="C113" s="19"/>
      <c r="D113" s="25"/>
      <c r="E113" s="5"/>
      <c r="F113" s="204"/>
      <c r="H113" s="187"/>
      <c r="I113" s="188"/>
    </row>
    <row r="114" spans="1:9" s="68" customFormat="1" ht="12">
      <c r="A114" s="1" t="s">
        <v>14</v>
      </c>
      <c r="B114" s="18" t="s">
        <v>264</v>
      </c>
      <c r="C114" s="19" t="s">
        <v>21</v>
      </c>
      <c r="D114" s="25">
        <v>1580</v>
      </c>
      <c r="E114" s="5"/>
      <c r="F114" s="6" t="str">
        <f>IF((D114*E114)=0," ",(D114*E114))</f>
        <v> </v>
      </c>
      <c r="H114" s="69"/>
      <c r="I114" s="70"/>
    </row>
    <row r="115" spans="1:9" s="189" customFormat="1" ht="12">
      <c r="A115" s="1"/>
      <c r="B115" s="18"/>
      <c r="C115" s="19"/>
      <c r="D115" s="25"/>
      <c r="E115" s="326"/>
      <c r="F115" s="327"/>
      <c r="H115" s="187"/>
      <c r="I115" s="188"/>
    </row>
    <row r="116" spans="1:9" s="189" customFormat="1" ht="24">
      <c r="A116" s="1"/>
      <c r="B116" s="18" t="s">
        <v>269</v>
      </c>
      <c r="C116" s="19" t="s">
        <v>21</v>
      </c>
      <c r="D116" s="25">
        <v>240</v>
      </c>
      <c r="E116" s="326"/>
      <c r="F116" s="327" t="str">
        <f>IF((D116*E116)=0," ",(D116*E116))</f>
        <v> </v>
      </c>
      <c r="H116" s="187"/>
      <c r="I116" s="188"/>
    </row>
    <row r="117" spans="1:9" s="68" customFormat="1" ht="12">
      <c r="A117" s="1" t="s">
        <v>14</v>
      </c>
      <c r="B117" s="18"/>
      <c r="C117" s="19"/>
      <c r="D117" s="37"/>
      <c r="E117" s="5"/>
      <c r="F117" s="6" t="str">
        <f>IF((D117*E117)=0," ",(D117*E117))</f>
        <v> </v>
      </c>
      <c r="H117" s="69"/>
      <c r="I117" s="70"/>
    </row>
    <row r="118" spans="1:9" s="189" customFormat="1" ht="12">
      <c r="A118" s="1"/>
      <c r="B118" s="18" t="s">
        <v>265</v>
      </c>
      <c r="C118" s="19" t="s">
        <v>21</v>
      </c>
      <c r="D118" s="25">
        <v>190</v>
      </c>
      <c r="E118" s="5"/>
      <c r="F118" s="204" t="str">
        <f>IF((D118*E118)=0," ",(D118*E118))</f>
        <v> </v>
      </c>
      <c r="H118" s="187"/>
      <c r="I118" s="188"/>
    </row>
    <row r="119" spans="1:9" s="189" customFormat="1" ht="12">
      <c r="A119" s="1"/>
      <c r="B119" s="18"/>
      <c r="C119" s="19"/>
      <c r="D119" s="25"/>
      <c r="E119" s="5"/>
      <c r="F119" s="204"/>
      <c r="H119" s="187"/>
      <c r="I119" s="188"/>
    </row>
    <row r="120" spans="1:9" s="68" customFormat="1" ht="12">
      <c r="A120" s="1"/>
      <c r="B120" s="18" t="s">
        <v>266</v>
      </c>
      <c r="C120" s="19" t="s">
        <v>21</v>
      </c>
      <c r="D120" s="25">
        <v>96</v>
      </c>
      <c r="E120" s="5"/>
      <c r="F120" s="6" t="str">
        <f>IF((D120*E120)=0," ",(D120*E120))</f>
        <v> </v>
      </c>
      <c r="H120" s="69"/>
      <c r="I120" s="70"/>
    </row>
    <row r="121" spans="1:9" s="189" customFormat="1" ht="12">
      <c r="A121" s="1"/>
      <c r="B121" s="18"/>
      <c r="C121" s="19"/>
      <c r="D121" s="25"/>
      <c r="E121" s="326"/>
      <c r="F121" s="327"/>
      <c r="H121" s="187"/>
      <c r="I121" s="188"/>
    </row>
    <row r="122" spans="1:9" s="189" customFormat="1" ht="12">
      <c r="A122" s="1"/>
      <c r="B122" s="18" t="s">
        <v>267</v>
      </c>
      <c r="C122" s="19" t="s">
        <v>21</v>
      </c>
      <c r="D122" s="25">
        <v>45</v>
      </c>
      <c r="E122" s="326"/>
      <c r="F122" s="327" t="str">
        <f>IF((D122*E122)=0," ",(D122*E122))</f>
        <v> </v>
      </c>
      <c r="H122" s="187"/>
      <c r="I122" s="188"/>
    </row>
    <row r="123" spans="1:9" s="68" customFormat="1" ht="12">
      <c r="A123" s="1"/>
      <c r="B123" s="18"/>
      <c r="C123" s="19"/>
      <c r="D123" s="25"/>
      <c r="E123" s="5"/>
      <c r="F123" s="204"/>
      <c r="H123" s="69"/>
      <c r="I123" s="70"/>
    </row>
    <row r="124" spans="1:9" s="68" customFormat="1" ht="12">
      <c r="A124" s="1" t="s">
        <v>38</v>
      </c>
      <c r="B124" s="18" t="s">
        <v>268</v>
      </c>
      <c r="C124" s="19" t="s">
        <v>21</v>
      </c>
      <c r="D124" s="25">
        <v>55</v>
      </c>
      <c r="E124" s="5"/>
      <c r="F124" s="204" t="str">
        <f>IF((D124*E124)=0," ",(D124*E124))</f>
        <v> </v>
      </c>
      <c r="H124" s="69"/>
      <c r="I124" s="70"/>
    </row>
    <row r="125" spans="1:9" s="68" customFormat="1" ht="13.5">
      <c r="A125" s="1"/>
      <c r="B125" s="18"/>
      <c r="C125" s="19"/>
      <c r="D125" s="180"/>
      <c r="E125" s="5"/>
      <c r="F125" s="6" t="str">
        <f aca="true" t="shared" si="0" ref="F125:F134">IF((D125*E125)=0," ",(D125*E125))</f>
        <v> </v>
      </c>
      <c r="H125" s="69"/>
      <c r="I125" s="70"/>
    </row>
    <row r="126" spans="1:9" s="68" customFormat="1" ht="36">
      <c r="A126" s="1">
        <f>A104+1</f>
        <v>2</v>
      </c>
      <c r="B126" s="18" t="s">
        <v>115</v>
      </c>
      <c r="C126" s="19"/>
      <c r="D126" s="25"/>
      <c r="E126" s="5"/>
      <c r="F126" s="6" t="str">
        <f t="shared" si="0"/>
        <v> </v>
      </c>
      <c r="H126" s="69"/>
      <c r="I126" s="70"/>
    </row>
    <row r="127" spans="1:9" s="68" customFormat="1" ht="12">
      <c r="A127" s="1"/>
      <c r="B127" s="18" t="s">
        <v>146</v>
      </c>
      <c r="C127" s="19" t="s">
        <v>21</v>
      </c>
      <c r="D127" s="25">
        <v>3610</v>
      </c>
      <c r="E127" s="5"/>
      <c r="F127" s="6" t="str">
        <f t="shared" si="0"/>
        <v> </v>
      </c>
      <c r="H127" s="69"/>
      <c r="I127" s="70"/>
    </row>
    <row r="128" spans="1:9" s="68" customFormat="1" ht="12">
      <c r="A128" s="1"/>
      <c r="B128" s="174"/>
      <c r="C128" s="19"/>
      <c r="D128" s="25"/>
      <c r="E128" s="5"/>
      <c r="F128" s="6" t="str">
        <f t="shared" si="0"/>
        <v> </v>
      </c>
      <c r="H128" s="69"/>
      <c r="I128" s="70"/>
    </row>
    <row r="129" spans="1:9" s="68" customFormat="1" ht="36">
      <c r="A129" s="1">
        <f>A126+1</f>
        <v>3</v>
      </c>
      <c r="B129" s="29" t="s">
        <v>227</v>
      </c>
      <c r="C129" s="19" t="s">
        <v>21</v>
      </c>
      <c r="D129" s="20">
        <v>270</v>
      </c>
      <c r="E129" s="326"/>
      <c r="F129" s="327" t="str">
        <f t="shared" si="0"/>
        <v> </v>
      </c>
      <c r="H129" s="69"/>
      <c r="I129" s="70"/>
    </row>
    <row r="130" spans="1:9" s="189" customFormat="1" ht="12">
      <c r="A130" s="1"/>
      <c r="B130" s="29"/>
      <c r="C130" s="19"/>
      <c r="D130" s="20"/>
      <c r="E130" s="326"/>
      <c r="F130" s="327"/>
      <c r="H130" s="187"/>
      <c r="I130" s="188"/>
    </row>
    <row r="131" spans="1:9" s="68" customFormat="1" ht="48">
      <c r="A131" s="1">
        <f>A129+1</f>
        <v>4</v>
      </c>
      <c r="B131" s="7" t="s">
        <v>88</v>
      </c>
      <c r="C131" s="19"/>
      <c r="D131" s="25"/>
      <c r="E131" s="5"/>
      <c r="F131" s="6" t="str">
        <f t="shared" si="0"/>
        <v> </v>
      </c>
      <c r="H131" s="69"/>
      <c r="I131" s="70"/>
    </row>
    <row r="132" spans="1:9" s="189" customFormat="1" ht="12">
      <c r="A132" s="1"/>
      <c r="B132" s="174" t="s">
        <v>75</v>
      </c>
      <c r="C132" s="19" t="s">
        <v>21</v>
      </c>
      <c r="D132" s="25">
        <v>13</v>
      </c>
      <c r="E132" s="326"/>
      <c r="F132" s="327" t="str">
        <f t="shared" si="0"/>
        <v> </v>
      </c>
      <c r="H132" s="187"/>
      <c r="I132" s="188"/>
    </row>
    <row r="133" spans="1:9" s="68" customFormat="1" ht="12">
      <c r="A133" s="1"/>
      <c r="B133" s="174" t="s">
        <v>181</v>
      </c>
      <c r="C133" s="19" t="s">
        <v>21</v>
      </c>
      <c r="D133" s="25">
        <v>14</v>
      </c>
      <c r="E133" s="326"/>
      <c r="F133" s="327" t="str">
        <f t="shared" si="0"/>
        <v> </v>
      </c>
      <c r="H133" s="69"/>
      <c r="I133" s="70"/>
    </row>
    <row r="134" spans="1:9" s="189" customFormat="1" ht="12">
      <c r="A134" s="1"/>
      <c r="B134" s="174" t="s">
        <v>182</v>
      </c>
      <c r="C134" s="19" t="s">
        <v>21</v>
      </c>
      <c r="D134" s="25">
        <v>8</v>
      </c>
      <c r="E134" s="326"/>
      <c r="F134" s="327" t="str">
        <f t="shared" si="0"/>
        <v> </v>
      </c>
      <c r="H134" s="187"/>
      <c r="I134" s="188"/>
    </row>
    <row r="135" spans="1:9" s="68" customFormat="1" ht="12">
      <c r="A135" s="1"/>
      <c r="B135" s="174"/>
      <c r="C135" s="19"/>
      <c r="D135" s="25"/>
      <c r="E135" s="5"/>
      <c r="F135" s="6" t="str">
        <f aca="true" t="shared" si="1" ref="F135:F142">IF((D135*E135)=0," ",(D135*E135))</f>
        <v> </v>
      </c>
      <c r="H135" s="69"/>
      <c r="I135" s="70"/>
    </row>
    <row r="136" spans="1:9" s="68" customFormat="1" ht="48">
      <c r="A136" s="1">
        <f>A131+1</f>
        <v>5</v>
      </c>
      <c r="B136" s="29" t="s">
        <v>276</v>
      </c>
      <c r="C136" s="19" t="s">
        <v>19</v>
      </c>
      <c r="D136" s="25">
        <v>27</v>
      </c>
      <c r="E136" s="5"/>
      <c r="F136" s="6" t="str">
        <f t="shared" si="1"/>
        <v> </v>
      </c>
      <c r="H136" s="69"/>
      <c r="I136" s="70"/>
    </row>
    <row r="137" spans="1:9" s="189" customFormat="1" ht="12">
      <c r="A137" s="1"/>
      <c r="B137" s="29"/>
      <c r="C137" s="19"/>
      <c r="D137" s="25"/>
      <c r="E137" s="326"/>
      <c r="F137" s="327"/>
      <c r="H137" s="187"/>
      <c r="I137" s="188"/>
    </row>
    <row r="138" spans="1:9" s="189" customFormat="1" ht="60">
      <c r="A138" s="1">
        <f>A136+1</f>
        <v>6</v>
      </c>
      <c r="B138" s="29" t="s">
        <v>277</v>
      </c>
      <c r="C138" s="19" t="s">
        <v>19</v>
      </c>
      <c r="D138" s="25">
        <v>95</v>
      </c>
      <c r="E138" s="326"/>
      <c r="F138" s="327" t="str">
        <f>IF((D138*E138)=0," ",(D138*E138))</f>
        <v> </v>
      </c>
      <c r="H138" s="187"/>
      <c r="I138" s="188"/>
    </row>
    <row r="139" spans="1:9" s="68" customFormat="1" ht="12">
      <c r="A139" s="1"/>
      <c r="B139" s="114"/>
      <c r="C139" s="22"/>
      <c r="D139" s="25"/>
      <c r="E139" s="5"/>
      <c r="F139" s="6" t="str">
        <f t="shared" si="1"/>
        <v> </v>
      </c>
      <c r="H139" s="69"/>
      <c r="I139" s="70"/>
    </row>
    <row r="140" spans="1:9" s="68" customFormat="1" ht="48">
      <c r="A140" s="1">
        <f>A138+1</f>
        <v>7</v>
      </c>
      <c r="B140" s="18" t="s">
        <v>147</v>
      </c>
      <c r="C140" s="19" t="s">
        <v>19</v>
      </c>
      <c r="D140" s="25">
        <v>9</v>
      </c>
      <c r="E140" s="5"/>
      <c r="F140" s="6" t="str">
        <f t="shared" si="1"/>
        <v> </v>
      </c>
      <c r="H140" s="69"/>
      <c r="I140" s="70"/>
    </row>
    <row r="141" spans="1:9" s="68" customFormat="1" ht="12">
      <c r="A141" s="1"/>
      <c r="B141" s="114"/>
      <c r="C141" s="22"/>
      <c r="D141" s="25"/>
      <c r="E141" s="5"/>
      <c r="F141" s="6" t="str">
        <f t="shared" si="1"/>
        <v> </v>
      </c>
      <c r="H141" s="69"/>
      <c r="I141" s="70"/>
    </row>
    <row r="142" spans="1:9" s="68" customFormat="1" ht="48">
      <c r="A142" s="1">
        <f>A140+1</f>
        <v>8</v>
      </c>
      <c r="B142" s="18" t="s">
        <v>36</v>
      </c>
      <c r="C142" s="19" t="s">
        <v>19</v>
      </c>
      <c r="D142" s="25">
        <v>4</v>
      </c>
      <c r="E142" s="5"/>
      <c r="F142" s="6" t="str">
        <f t="shared" si="1"/>
        <v> </v>
      </c>
      <c r="H142" s="69"/>
      <c r="I142" s="70"/>
    </row>
    <row r="143" spans="1:9" s="189" customFormat="1" ht="12">
      <c r="A143" s="1"/>
      <c r="B143" s="18"/>
      <c r="C143" s="19"/>
      <c r="D143" s="25"/>
      <c r="E143" s="5"/>
      <c r="F143" s="204"/>
      <c r="H143" s="187"/>
      <c r="I143" s="188"/>
    </row>
    <row r="144" spans="1:9" s="189" customFormat="1" ht="53.25" customHeight="1">
      <c r="A144" s="1">
        <f>A142+1</f>
        <v>9</v>
      </c>
      <c r="B144" s="18" t="s">
        <v>256</v>
      </c>
      <c r="C144" s="19" t="s">
        <v>23</v>
      </c>
      <c r="D144" s="25">
        <v>3</v>
      </c>
      <c r="E144" s="5"/>
      <c r="F144" s="204" t="str">
        <f>IF((D144*E144)=0," ",(D144*E144))</f>
        <v> </v>
      </c>
      <c r="H144" s="187"/>
      <c r="I144" s="188"/>
    </row>
    <row r="145" spans="1:9" s="189" customFormat="1" ht="12">
      <c r="A145" s="1"/>
      <c r="B145" s="18"/>
      <c r="C145" s="19"/>
      <c r="D145" s="25"/>
      <c r="E145" s="5"/>
      <c r="F145" s="204"/>
      <c r="H145" s="187"/>
      <c r="I145" s="188"/>
    </row>
    <row r="146" spans="1:9" s="189" customFormat="1" ht="24">
      <c r="A146" s="1">
        <f>A144+1</f>
        <v>10</v>
      </c>
      <c r="B146" s="18" t="s">
        <v>258</v>
      </c>
      <c r="C146" s="19" t="s">
        <v>23</v>
      </c>
      <c r="D146" s="25">
        <v>32</v>
      </c>
      <c r="E146" s="326"/>
      <c r="F146" s="327" t="str">
        <f>IF((D146*E146)=0," ",(D146*E146))</f>
        <v> </v>
      </c>
      <c r="H146" s="187"/>
      <c r="I146" s="188"/>
    </row>
    <row r="147" spans="1:9" s="68" customFormat="1" ht="12">
      <c r="A147" s="1"/>
      <c r="B147" s="18"/>
      <c r="C147" s="19"/>
      <c r="D147" s="25"/>
      <c r="E147" s="5"/>
      <c r="F147" s="6"/>
      <c r="H147" s="69"/>
      <c r="I147" s="70"/>
    </row>
    <row r="148" spans="1:9" s="68" customFormat="1" ht="48">
      <c r="A148" s="1">
        <f>A146+1</f>
        <v>11</v>
      </c>
      <c r="B148" s="29" t="s">
        <v>257</v>
      </c>
      <c r="C148" s="19" t="s">
        <v>23</v>
      </c>
      <c r="D148" s="20">
        <v>30</v>
      </c>
      <c r="E148" s="5"/>
      <c r="F148" s="204" t="str">
        <f>IF((D148*E148)=0," ",(D148*E148))</f>
        <v> </v>
      </c>
      <c r="H148" s="69"/>
      <c r="I148" s="70"/>
    </row>
    <row r="149" spans="1:9" s="189" customFormat="1" ht="12">
      <c r="A149" s="1"/>
      <c r="B149" s="29"/>
      <c r="C149" s="19"/>
      <c r="D149" s="20"/>
      <c r="E149" s="326"/>
      <c r="F149" s="327"/>
      <c r="H149" s="187"/>
      <c r="I149" s="188"/>
    </row>
    <row r="150" spans="1:9" s="189" customFormat="1" ht="24">
      <c r="A150" s="1">
        <f>A148+1</f>
        <v>12</v>
      </c>
      <c r="B150" s="29" t="s">
        <v>192</v>
      </c>
      <c r="C150" s="19" t="s">
        <v>23</v>
      </c>
      <c r="D150" s="20">
        <v>1</v>
      </c>
      <c r="E150" s="326"/>
      <c r="F150" s="327" t="str">
        <f>IF((D150*E150)=0," ",(D150*E150))</f>
        <v> </v>
      </c>
      <c r="H150" s="187"/>
      <c r="I150" s="188"/>
    </row>
    <row r="151" spans="1:6" s="28" customFormat="1" ht="13.5">
      <c r="A151" s="1"/>
      <c r="B151" s="29"/>
      <c r="C151" s="19"/>
      <c r="D151" s="25"/>
      <c r="E151" s="5"/>
      <c r="F151" s="6"/>
    </row>
    <row r="152" spans="1:10" s="68" customFormat="1" ht="12">
      <c r="A152" s="1"/>
      <c r="B152" s="2" t="s">
        <v>45</v>
      </c>
      <c r="C152" s="3"/>
      <c r="D152" s="5"/>
      <c r="E152" s="6"/>
      <c r="F152" s="6"/>
      <c r="G152" s="6"/>
      <c r="I152" s="69"/>
      <c r="J152" s="70"/>
    </row>
    <row r="153" spans="1:10" s="68" customFormat="1" ht="12">
      <c r="A153" s="1"/>
      <c r="B153" s="7"/>
      <c r="C153" s="3"/>
      <c r="D153" s="5"/>
      <c r="E153" s="6"/>
      <c r="F153" s="6"/>
      <c r="G153" s="6"/>
      <c r="I153" s="69"/>
      <c r="J153" s="70"/>
    </row>
    <row r="154" spans="1:10" s="68" customFormat="1" ht="12">
      <c r="A154" s="8" t="s">
        <v>9</v>
      </c>
      <c r="B154" s="14" t="s">
        <v>46</v>
      </c>
      <c r="C154" s="15"/>
      <c r="D154" s="17"/>
      <c r="E154" s="13"/>
      <c r="F154" s="6"/>
      <c r="G154" s="6"/>
      <c r="I154" s="69"/>
      <c r="J154" s="70"/>
    </row>
    <row r="155" spans="1:10" s="68" customFormat="1" ht="12">
      <c r="A155" s="8"/>
      <c r="B155" s="14" t="s">
        <v>47</v>
      </c>
      <c r="C155" s="15"/>
      <c r="D155" s="17"/>
      <c r="E155" s="13"/>
      <c r="F155" s="6"/>
      <c r="G155" s="6"/>
      <c r="I155" s="69"/>
      <c r="J155" s="70"/>
    </row>
    <row r="156" spans="1:10" s="68" customFormat="1" ht="12">
      <c r="A156" s="8"/>
      <c r="B156" s="14" t="s">
        <v>48</v>
      </c>
      <c r="C156" s="15"/>
      <c r="D156" s="17"/>
      <c r="E156" s="13"/>
      <c r="F156" s="6"/>
      <c r="G156" s="6"/>
      <c r="I156" s="69"/>
      <c r="J156" s="70"/>
    </row>
    <row r="157" spans="1:10" s="68" customFormat="1" ht="12">
      <c r="A157" s="8" t="s">
        <v>9</v>
      </c>
      <c r="B157" s="14" t="s">
        <v>49</v>
      </c>
      <c r="C157" s="15"/>
      <c r="D157" s="17"/>
      <c r="E157" s="13"/>
      <c r="F157" s="6"/>
      <c r="G157" s="6"/>
      <c r="I157" s="69"/>
      <c r="J157" s="70"/>
    </row>
    <row r="158" spans="1:10" s="68" customFormat="1" ht="12">
      <c r="A158" s="181" t="s">
        <v>9</v>
      </c>
      <c r="B158" s="14" t="s">
        <v>50</v>
      </c>
      <c r="C158" s="15"/>
      <c r="D158" s="17"/>
      <c r="E158" s="13"/>
      <c r="F158" s="6"/>
      <c r="G158" s="6"/>
      <c r="I158" s="69"/>
      <c r="J158" s="70"/>
    </row>
    <row r="159" spans="1:10" s="68" customFormat="1" ht="12">
      <c r="A159" s="181" t="s">
        <v>9</v>
      </c>
      <c r="B159" s="14" t="s">
        <v>51</v>
      </c>
      <c r="C159" s="15"/>
      <c r="D159" s="17"/>
      <c r="E159" s="13"/>
      <c r="F159" s="6"/>
      <c r="G159" s="6"/>
      <c r="I159" s="69"/>
      <c r="J159" s="70"/>
    </row>
    <row r="160" spans="1:10" s="68" customFormat="1" ht="12">
      <c r="A160" s="8" t="s">
        <v>14</v>
      </c>
      <c r="B160" s="14" t="s">
        <v>52</v>
      </c>
      <c r="C160" s="15"/>
      <c r="D160" s="17"/>
      <c r="E160" s="13"/>
      <c r="F160" s="6"/>
      <c r="G160" s="6"/>
      <c r="I160" s="69"/>
      <c r="J160" s="70"/>
    </row>
    <row r="161" spans="1:10" s="68" customFormat="1" ht="12">
      <c r="A161" s="8" t="s">
        <v>9</v>
      </c>
      <c r="B161" s="14" t="s">
        <v>53</v>
      </c>
      <c r="C161" s="15"/>
      <c r="D161" s="17"/>
      <c r="E161" s="13"/>
      <c r="F161" s="6"/>
      <c r="G161" s="6"/>
      <c r="I161" s="69"/>
      <c r="J161" s="70"/>
    </row>
    <row r="162" spans="1:10" s="68" customFormat="1" ht="12">
      <c r="A162" s="181" t="s">
        <v>9</v>
      </c>
      <c r="B162" s="14" t="s">
        <v>54</v>
      </c>
      <c r="C162" s="15"/>
      <c r="D162" s="17"/>
      <c r="E162" s="13"/>
      <c r="F162" s="6"/>
      <c r="G162" s="6"/>
      <c r="I162" s="69"/>
      <c r="J162" s="70"/>
    </row>
    <row r="163" spans="1:10" s="68" customFormat="1" ht="12">
      <c r="A163" s="181" t="s">
        <v>9</v>
      </c>
      <c r="B163" s="14" t="s">
        <v>55</v>
      </c>
      <c r="C163" s="15"/>
      <c r="D163" s="17"/>
      <c r="E163" s="13"/>
      <c r="F163" s="6"/>
      <c r="G163" s="6"/>
      <c r="I163" s="69"/>
      <c r="J163" s="70"/>
    </row>
    <row r="164" spans="1:10" s="68" customFormat="1" ht="12">
      <c r="A164" s="8" t="s">
        <v>9</v>
      </c>
      <c r="B164" s="14" t="s">
        <v>56</v>
      </c>
      <c r="C164" s="15"/>
      <c r="D164" s="17"/>
      <c r="E164" s="13"/>
      <c r="F164" s="6"/>
      <c r="G164" s="6"/>
      <c r="I164" s="69"/>
      <c r="J164" s="70"/>
    </row>
    <row r="165" spans="1:10" s="68" customFormat="1" ht="12">
      <c r="A165" s="8" t="s">
        <v>9</v>
      </c>
      <c r="B165" s="14" t="s">
        <v>57</v>
      </c>
      <c r="C165" s="15"/>
      <c r="D165" s="17"/>
      <c r="E165" s="13"/>
      <c r="F165" s="6"/>
      <c r="G165" s="6"/>
      <c r="I165" s="69"/>
      <c r="J165" s="70"/>
    </row>
    <row r="166" spans="1:10" s="68" customFormat="1" ht="12">
      <c r="A166" s="8" t="s">
        <v>9</v>
      </c>
      <c r="B166" s="14" t="s">
        <v>58</v>
      </c>
      <c r="C166" s="15"/>
      <c r="D166" s="17"/>
      <c r="E166" s="13"/>
      <c r="F166" s="6"/>
      <c r="G166" s="6"/>
      <c r="I166" s="69"/>
      <c r="J166" s="70"/>
    </row>
    <row r="167" spans="1:10" s="68" customFormat="1" ht="12">
      <c r="A167" s="8" t="s">
        <v>9</v>
      </c>
      <c r="B167" s="14" t="s">
        <v>59</v>
      </c>
      <c r="C167" s="15"/>
      <c r="D167" s="17"/>
      <c r="E167" s="13"/>
      <c r="F167" s="6"/>
      <c r="G167" s="6"/>
      <c r="I167" s="69"/>
      <c r="J167" s="70"/>
    </row>
    <row r="168" spans="1:10" s="68" customFormat="1" ht="12">
      <c r="A168" s="1" t="s">
        <v>9</v>
      </c>
      <c r="B168" s="14" t="s">
        <v>60</v>
      </c>
      <c r="C168" s="3"/>
      <c r="D168" s="5"/>
      <c r="E168" s="6"/>
      <c r="F168" s="6"/>
      <c r="G168" s="6"/>
      <c r="I168" s="69"/>
      <c r="J168" s="70"/>
    </row>
    <row r="169" spans="1:10" s="68" customFormat="1" ht="12">
      <c r="A169" s="1" t="s">
        <v>9</v>
      </c>
      <c r="B169" s="14" t="s">
        <v>61</v>
      </c>
      <c r="C169" s="3"/>
      <c r="D169" s="5"/>
      <c r="E169" s="6"/>
      <c r="F169" s="6"/>
      <c r="G169" s="6"/>
      <c r="I169" s="69"/>
      <c r="J169" s="70"/>
    </row>
    <row r="170" spans="1:10" s="68" customFormat="1" ht="12">
      <c r="A170" s="1" t="s">
        <v>9</v>
      </c>
      <c r="B170" s="14" t="s">
        <v>62</v>
      </c>
      <c r="C170" s="3"/>
      <c r="D170" s="5"/>
      <c r="E170" s="6"/>
      <c r="F170" s="6"/>
      <c r="G170" s="6"/>
      <c r="I170" s="69"/>
      <c r="J170" s="70"/>
    </row>
    <row r="171" spans="1:10" s="68" customFormat="1" ht="12">
      <c r="A171" s="1" t="s">
        <v>9</v>
      </c>
      <c r="B171" s="14" t="s">
        <v>63</v>
      </c>
      <c r="C171" s="3"/>
      <c r="D171" s="5"/>
      <c r="E171" s="6"/>
      <c r="F171" s="6"/>
      <c r="G171" s="6"/>
      <c r="I171" s="69"/>
      <c r="J171" s="70"/>
    </row>
    <row r="172" spans="1:10" s="68" customFormat="1" ht="12">
      <c r="A172" s="182" t="s">
        <v>9</v>
      </c>
      <c r="B172" s="14" t="s">
        <v>64</v>
      </c>
      <c r="C172" s="3"/>
      <c r="D172" s="5"/>
      <c r="E172" s="6"/>
      <c r="F172" s="6"/>
      <c r="G172" s="6"/>
      <c r="I172" s="69"/>
      <c r="J172" s="70"/>
    </row>
    <row r="173" spans="1:10" s="68" customFormat="1" ht="12">
      <c r="A173" s="1" t="s">
        <v>9</v>
      </c>
      <c r="B173" s="14" t="s">
        <v>65</v>
      </c>
      <c r="C173" s="3"/>
      <c r="D173" s="5"/>
      <c r="E173" s="6"/>
      <c r="F173" s="6"/>
      <c r="G173" s="6"/>
      <c r="I173" s="69"/>
      <c r="J173" s="70"/>
    </row>
    <row r="174" spans="1:10" s="68" customFormat="1" ht="12">
      <c r="A174" s="1"/>
      <c r="B174" s="26"/>
      <c r="C174" s="3"/>
      <c r="D174" s="5"/>
      <c r="E174" s="6"/>
      <c r="F174" s="6"/>
      <c r="G174" s="6"/>
      <c r="I174" s="69"/>
      <c r="J174" s="70"/>
    </row>
    <row r="175" spans="1:10" s="68" customFormat="1" ht="12">
      <c r="A175" s="1">
        <f>A150+1</f>
        <v>13</v>
      </c>
      <c r="B175" s="7" t="s">
        <v>233</v>
      </c>
      <c r="C175" s="3" t="s">
        <v>19</v>
      </c>
      <c r="D175" s="4">
        <v>1</v>
      </c>
      <c r="E175" s="244"/>
      <c r="F175" s="327" t="str">
        <f>IF((D175*E175)=0," ",(D175*E175))</f>
        <v> </v>
      </c>
      <c r="G175" s="6"/>
      <c r="I175" s="69"/>
      <c r="J175" s="70"/>
    </row>
    <row r="176" spans="1:10" s="189" customFormat="1" ht="24">
      <c r="A176" s="1"/>
      <c r="B176" s="7" t="s">
        <v>187</v>
      </c>
      <c r="C176" s="183"/>
      <c r="D176" s="25"/>
      <c r="E176" s="327"/>
      <c r="F176" s="327"/>
      <c r="G176" s="327"/>
      <c r="I176" s="187"/>
      <c r="J176" s="188"/>
    </row>
    <row r="177" spans="1:10" s="68" customFormat="1" ht="48">
      <c r="A177" s="1"/>
      <c r="B177" s="7" t="s">
        <v>247</v>
      </c>
      <c r="C177" s="3"/>
      <c r="D177" s="5"/>
      <c r="E177" s="6"/>
      <c r="F177" s="6"/>
      <c r="G177" s="6"/>
      <c r="I177" s="69"/>
      <c r="J177" s="70"/>
    </row>
    <row r="178" spans="1:10" s="68" customFormat="1" ht="12">
      <c r="A178" s="1"/>
      <c r="B178" s="7" t="s">
        <v>66</v>
      </c>
      <c r="C178" s="3"/>
      <c r="D178" s="5"/>
      <c r="E178" s="6"/>
      <c r="F178" s="6"/>
      <c r="G178" s="6"/>
      <c r="I178" s="69"/>
      <c r="J178" s="70"/>
    </row>
    <row r="179" spans="1:10" s="68" customFormat="1" ht="12">
      <c r="A179" s="1"/>
      <c r="B179" s="7" t="s">
        <v>67</v>
      </c>
      <c r="C179" s="3"/>
      <c r="D179" s="5"/>
      <c r="E179" s="6"/>
      <c r="F179" s="6"/>
      <c r="G179" s="6"/>
      <c r="I179" s="69"/>
      <c r="J179" s="70"/>
    </row>
    <row r="180" spans="1:10" s="68" customFormat="1" ht="39.75" customHeight="1">
      <c r="A180" s="1"/>
      <c r="B180" s="26" t="s">
        <v>234</v>
      </c>
      <c r="C180" s="4" t="s">
        <v>26</v>
      </c>
      <c r="D180" s="184">
        <v>1</v>
      </c>
      <c r="E180" s="204"/>
      <c r="F180" s="6"/>
      <c r="G180" s="6"/>
      <c r="I180" s="69"/>
      <c r="J180" s="70"/>
    </row>
    <row r="181" spans="1:10" s="68" customFormat="1" ht="12">
      <c r="A181" s="1"/>
      <c r="B181" s="7" t="s">
        <v>194</v>
      </c>
      <c r="C181" s="27" t="s">
        <v>26</v>
      </c>
      <c r="D181" s="184">
        <v>4</v>
      </c>
      <c r="E181" s="6"/>
      <c r="F181" s="6"/>
      <c r="G181" s="6"/>
      <c r="I181" s="69"/>
      <c r="J181" s="70"/>
    </row>
    <row r="182" spans="1:10" s="189" customFormat="1" ht="12">
      <c r="A182" s="1"/>
      <c r="B182" s="7" t="s">
        <v>193</v>
      </c>
      <c r="C182" s="27" t="s">
        <v>26</v>
      </c>
      <c r="D182" s="184">
        <v>3</v>
      </c>
      <c r="E182" s="327"/>
      <c r="F182" s="327"/>
      <c r="G182" s="327"/>
      <c r="I182" s="187"/>
      <c r="J182" s="188"/>
    </row>
    <row r="183" spans="1:10" s="68" customFormat="1" ht="12">
      <c r="A183" s="1"/>
      <c r="B183" s="7" t="s">
        <v>195</v>
      </c>
      <c r="C183" s="27" t="s">
        <v>26</v>
      </c>
      <c r="D183" s="184">
        <v>1</v>
      </c>
      <c r="E183" s="6"/>
      <c r="F183" s="6"/>
      <c r="G183" s="6"/>
      <c r="I183" s="69"/>
      <c r="J183" s="70"/>
    </row>
    <row r="184" spans="1:10" s="189" customFormat="1" ht="12">
      <c r="A184" s="1"/>
      <c r="B184" s="7" t="s">
        <v>237</v>
      </c>
      <c r="C184" s="3" t="s">
        <v>19</v>
      </c>
      <c r="D184" s="4">
        <v>1</v>
      </c>
      <c r="E184" s="327"/>
      <c r="F184" s="327"/>
      <c r="G184" s="327"/>
      <c r="I184" s="187"/>
      <c r="J184" s="188"/>
    </row>
    <row r="185" spans="1:10" s="68" customFormat="1" ht="12">
      <c r="A185" s="1"/>
      <c r="B185" s="7" t="s">
        <v>71</v>
      </c>
      <c r="C185" s="27" t="s">
        <v>26</v>
      </c>
      <c r="D185" s="184">
        <v>7</v>
      </c>
      <c r="E185" s="6"/>
      <c r="F185" s="6"/>
      <c r="G185" s="6"/>
      <c r="I185" s="69"/>
      <c r="J185" s="70"/>
    </row>
    <row r="186" spans="1:10" s="68" customFormat="1" ht="24">
      <c r="A186" s="1"/>
      <c r="B186" s="7" t="s">
        <v>74</v>
      </c>
      <c r="C186" s="27" t="s">
        <v>19</v>
      </c>
      <c r="D186" s="184">
        <v>1</v>
      </c>
      <c r="E186" s="6"/>
      <c r="F186" s="6"/>
      <c r="G186" s="6"/>
      <c r="I186" s="69"/>
      <c r="J186" s="70"/>
    </row>
    <row r="187" spans="1:10" s="189" customFormat="1" ht="12">
      <c r="A187" s="1"/>
      <c r="B187" s="7" t="s">
        <v>197</v>
      </c>
      <c r="C187" s="27" t="s">
        <v>19</v>
      </c>
      <c r="D187" s="184">
        <v>2</v>
      </c>
      <c r="E187" s="327"/>
      <c r="F187" s="327"/>
      <c r="G187" s="327"/>
      <c r="I187" s="187"/>
      <c r="J187" s="188"/>
    </row>
    <row r="188" spans="1:10" s="189" customFormat="1" ht="36">
      <c r="A188" s="1"/>
      <c r="B188" s="7" t="s">
        <v>188</v>
      </c>
      <c r="C188" s="27" t="s">
        <v>23</v>
      </c>
      <c r="D188" s="184">
        <v>1</v>
      </c>
      <c r="E188" s="204"/>
      <c r="F188" s="204"/>
      <c r="G188" s="204"/>
      <c r="I188" s="187"/>
      <c r="J188" s="188"/>
    </row>
    <row r="189" spans="1:10" s="68" customFormat="1" ht="12">
      <c r="A189" s="1"/>
      <c r="B189" s="7" t="s">
        <v>235</v>
      </c>
      <c r="C189" s="4" t="s">
        <v>26</v>
      </c>
      <c r="D189" s="184">
        <v>8</v>
      </c>
      <c r="E189" s="6"/>
      <c r="F189" s="6"/>
      <c r="G189" s="6"/>
      <c r="I189" s="69"/>
      <c r="J189" s="70"/>
    </row>
    <row r="190" spans="1:10" s="68" customFormat="1" ht="12">
      <c r="A190" s="1"/>
      <c r="B190" s="7" t="s">
        <v>72</v>
      </c>
      <c r="C190" s="4" t="s">
        <v>26</v>
      </c>
      <c r="D190" s="184">
        <v>23</v>
      </c>
      <c r="E190" s="6"/>
      <c r="F190" s="6"/>
      <c r="G190" s="6"/>
      <c r="I190" s="69"/>
      <c r="J190" s="70"/>
    </row>
    <row r="191" spans="1:14" s="68" customFormat="1" ht="12">
      <c r="A191" s="1"/>
      <c r="B191" s="26" t="s">
        <v>196</v>
      </c>
      <c r="C191" s="4" t="s">
        <v>26</v>
      </c>
      <c r="D191" s="184">
        <v>10</v>
      </c>
      <c r="E191" s="6"/>
      <c r="F191" s="6"/>
      <c r="G191" s="6"/>
      <c r="I191" s="69"/>
      <c r="J191" s="70"/>
      <c r="L191" s="18"/>
      <c r="M191" s="19"/>
      <c r="N191" s="30"/>
    </row>
    <row r="192" spans="1:14" s="68" customFormat="1" ht="12">
      <c r="A192" s="1"/>
      <c r="B192" s="7" t="s">
        <v>73</v>
      </c>
      <c r="C192" s="4" t="s">
        <v>26</v>
      </c>
      <c r="D192" s="184">
        <v>4</v>
      </c>
      <c r="E192" s="6"/>
      <c r="F192" s="6"/>
      <c r="G192" s="6"/>
      <c r="I192" s="69"/>
      <c r="J192" s="70"/>
      <c r="L192" s="18"/>
      <c r="M192" s="19"/>
      <c r="N192" s="30"/>
    </row>
    <row r="193" spans="1:10" s="68" customFormat="1" ht="12">
      <c r="A193" s="1"/>
      <c r="B193" s="7" t="s">
        <v>70</v>
      </c>
      <c r="C193" s="4" t="s">
        <v>23</v>
      </c>
      <c r="D193" s="184">
        <v>1</v>
      </c>
      <c r="E193" s="6"/>
      <c r="F193" s="6"/>
      <c r="G193" s="6"/>
      <c r="I193" s="69"/>
      <c r="J193" s="70"/>
    </row>
    <row r="194" spans="1:10" s="68" customFormat="1" ht="36">
      <c r="A194" s="1"/>
      <c r="B194" s="7" t="s">
        <v>68</v>
      </c>
      <c r="C194" s="4" t="s">
        <v>26</v>
      </c>
      <c r="D194" s="184">
        <v>1</v>
      </c>
      <c r="E194" s="6"/>
      <c r="F194" s="6"/>
      <c r="G194" s="6"/>
      <c r="I194" s="69"/>
      <c r="J194" s="70"/>
    </row>
    <row r="195" spans="1:10" s="189" customFormat="1" ht="12">
      <c r="A195" s="1"/>
      <c r="B195" s="7"/>
      <c r="C195" s="27"/>
      <c r="D195" s="184"/>
      <c r="E195" s="204"/>
      <c r="F195" s="204"/>
      <c r="G195" s="204"/>
      <c r="I195" s="187"/>
      <c r="J195" s="188"/>
    </row>
    <row r="196" spans="1:10" s="68" customFormat="1" ht="12">
      <c r="A196" s="1">
        <f>A175+1</f>
        <v>14</v>
      </c>
      <c r="B196" s="7" t="s">
        <v>245</v>
      </c>
      <c r="C196" s="3" t="s">
        <v>19</v>
      </c>
      <c r="D196" s="4">
        <v>1</v>
      </c>
      <c r="E196" s="244"/>
      <c r="F196" s="327" t="str">
        <f>IF((D196*E196)=0," ",(D196*E196))</f>
        <v> </v>
      </c>
      <c r="G196" s="6"/>
      <c r="I196" s="69"/>
      <c r="J196" s="70"/>
    </row>
    <row r="197" spans="1:10" s="189" customFormat="1" ht="48">
      <c r="A197" s="1"/>
      <c r="B197" s="26" t="s">
        <v>246</v>
      </c>
      <c r="C197" s="3" t="s">
        <v>19</v>
      </c>
      <c r="D197" s="4">
        <v>1</v>
      </c>
      <c r="E197" s="244"/>
      <c r="F197" s="245"/>
      <c r="G197" s="327"/>
      <c r="I197" s="187"/>
      <c r="J197" s="188"/>
    </row>
    <row r="198" spans="1:10" s="189" customFormat="1" ht="12">
      <c r="A198" s="1"/>
      <c r="B198" s="26" t="s">
        <v>260</v>
      </c>
      <c r="C198" s="3" t="s">
        <v>19</v>
      </c>
      <c r="D198" s="4">
        <v>1</v>
      </c>
      <c r="E198" s="244"/>
      <c r="F198" s="245"/>
      <c r="G198" s="327"/>
      <c r="I198" s="187"/>
      <c r="J198" s="188"/>
    </row>
    <row r="199" spans="1:10" s="189" customFormat="1" ht="12">
      <c r="A199" s="1"/>
      <c r="B199" s="26" t="s">
        <v>236</v>
      </c>
      <c r="C199" s="3" t="s">
        <v>19</v>
      </c>
      <c r="D199" s="4">
        <v>4</v>
      </c>
      <c r="E199" s="244"/>
      <c r="F199" s="245"/>
      <c r="G199" s="327"/>
      <c r="I199" s="187"/>
      <c r="J199" s="188"/>
    </row>
    <row r="200" spans="1:10" s="189" customFormat="1" ht="12">
      <c r="A200" s="1"/>
      <c r="B200" s="7" t="s">
        <v>237</v>
      </c>
      <c r="C200" s="3" t="s">
        <v>19</v>
      </c>
      <c r="D200" s="4">
        <v>1</v>
      </c>
      <c r="E200" s="244"/>
      <c r="F200" s="245"/>
      <c r="G200" s="327"/>
      <c r="I200" s="187"/>
      <c r="J200" s="188"/>
    </row>
    <row r="201" spans="1:10" s="189" customFormat="1" ht="24">
      <c r="A201" s="1"/>
      <c r="B201" s="26" t="s">
        <v>238</v>
      </c>
      <c r="C201" s="3" t="s">
        <v>19</v>
      </c>
      <c r="D201" s="4">
        <v>5</v>
      </c>
      <c r="E201" s="244"/>
      <c r="F201" s="245"/>
      <c r="G201" s="327"/>
      <c r="I201" s="187"/>
      <c r="J201" s="188"/>
    </row>
    <row r="202" spans="1:10" s="189" customFormat="1" ht="24">
      <c r="A202" s="1"/>
      <c r="B202" s="26" t="s">
        <v>239</v>
      </c>
      <c r="C202" s="3" t="s">
        <v>19</v>
      </c>
      <c r="D202" s="4">
        <v>19</v>
      </c>
      <c r="E202" s="244"/>
      <c r="F202" s="245"/>
      <c r="G202" s="327"/>
      <c r="I202" s="187"/>
      <c r="J202" s="188"/>
    </row>
    <row r="203" spans="1:10" s="189" customFormat="1" ht="12">
      <c r="A203" s="1"/>
      <c r="B203" s="26" t="s">
        <v>240</v>
      </c>
      <c r="C203" s="3" t="s">
        <v>19</v>
      </c>
      <c r="D203" s="4">
        <v>2</v>
      </c>
      <c r="E203" s="244"/>
      <c r="F203" s="245"/>
      <c r="G203" s="327"/>
      <c r="I203" s="187"/>
      <c r="J203" s="188"/>
    </row>
    <row r="204" spans="1:10" s="189" customFormat="1" ht="12">
      <c r="A204" s="1"/>
      <c r="B204" s="7" t="s">
        <v>241</v>
      </c>
      <c r="C204" s="3" t="s">
        <v>19</v>
      </c>
      <c r="D204" s="4">
        <v>2</v>
      </c>
      <c r="E204" s="244"/>
      <c r="F204" s="245"/>
      <c r="G204" s="327"/>
      <c r="I204" s="187"/>
      <c r="J204" s="188"/>
    </row>
    <row r="205" spans="1:10" s="189" customFormat="1" ht="12">
      <c r="A205" s="1"/>
      <c r="B205" s="7" t="s">
        <v>242</v>
      </c>
      <c r="C205" s="3" t="s">
        <v>19</v>
      </c>
      <c r="D205" s="4">
        <v>3</v>
      </c>
      <c r="E205" s="244"/>
      <c r="F205" s="245"/>
      <c r="G205" s="327"/>
      <c r="I205" s="187"/>
      <c r="J205" s="188"/>
    </row>
    <row r="206" spans="1:10" s="189" customFormat="1" ht="12">
      <c r="A206" s="1"/>
      <c r="B206" s="7" t="s">
        <v>243</v>
      </c>
      <c r="C206" s="3" t="s">
        <v>19</v>
      </c>
      <c r="D206" s="4">
        <v>1</v>
      </c>
      <c r="E206" s="244"/>
      <c r="F206" s="245"/>
      <c r="G206" s="327"/>
      <c r="I206" s="187"/>
      <c r="J206" s="188"/>
    </row>
    <row r="207" spans="1:10" s="189" customFormat="1" ht="36">
      <c r="A207" s="1"/>
      <c r="B207" s="7" t="s">
        <v>244</v>
      </c>
      <c r="C207" s="3"/>
      <c r="D207" s="4"/>
      <c r="E207" s="244"/>
      <c r="F207" s="245"/>
      <c r="G207" s="327"/>
      <c r="I207" s="187"/>
      <c r="J207" s="188"/>
    </row>
    <row r="208" spans="1:10" s="189" customFormat="1" ht="12">
      <c r="A208" s="1"/>
      <c r="B208" s="7"/>
      <c r="C208" s="4"/>
      <c r="D208" s="185"/>
      <c r="E208" s="327"/>
      <c r="F208" s="327"/>
      <c r="G208" s="327"/>
      <c r="I208" s="187"/>
      <c r="J208" s="188"/>
    </row>
    <row r="209" spans="1:10" s="189" customFormat="1" ht="12">
      <c r="A209" s="1">
        <f>A196+1</f>
        <v>15</v>
      </c>
      <c r="B209" s="7" t="s">
        <v>316</v>
      </c>
      <c r="C209" s="3" t="s">
        <v>19</v>
      </c>
      <c r="D209" s="4">
        <v>1</v>
      </c>
      <c r="E209" s="244"/>
      <c r="F209" s="327" t="str">
        <f>IF((D209*E209)=0," ",(D209*E209))</f>
        <v> </v>
      </c>
      <c r="G209" s="327"/>
      <c r="I209" s="187"/>
      <c r="J209" s="188"/>
    </row>
    <row r="210" spans="1:10" s="189" customFormat="1" ht="48">
      <c r="A210" s="1"/>
      <c r="B210" s="26" t="s">
        <v>248</v>
      </c>
      <c r="C210" s="3" t="s">
        <v>19</v>
      </c>
      <c r="D210" s="4">
        <v>1</v>
      </c>
      <c r="E210" s="244"/>
      <c r="F210" s="245"/>
      <c r="G210" s="327"/>
      <c r="I210" s="187"/>
      <c r="J210" s="188"/>
    </row>
    <row r="211" spans="1:10" s="189" customFormat="1" ht="12">
      <c r="A211" s="1"/>
      <c r="B211" s="26" t="s">
        <v>261</v>
      </c>
      <c r="C211" s="3" t="s">
        <v>19</v>
      </c>
      <c r="D211" s="4">
        <v>1</v>
      </c>
      <c r="E211" s="244"/>
      <c r="F211" s="245"/>
      <c r="G211" s="327"/>
      <c r="I211" s="187"/>
      <c r="J211" s="188"/>
    </row>
    <row r="212" spans="1:10" s="189" customFormat="1" ht="12">
      <c r="A212" s="1"/>
      <c r="B212" s="26" t="s">
        <v>236</v>
      </c>
      <c r="C212" s="3" t="s">
        <v>19</v>
      </c>
      <c r="D212" s="4">
        <v>4</v>
      </c>
      <c r="E212" s="244"/>
      <c r="F212" s="245"/>
      <c r="G212" s="327"/>
      <c r="I212" s="187"/>
      <c r="J212" s="188"/>
    </row>
    <row r="213" spans="1:10" s="189" customFormat="1" ht="12">
      <c r="A213" s="1"/>
      <c r="B213" s="7" t="s">
        <v>237</v>
      </c>
      <c r="C213" s="3" t="s">
        <v>19</v>
      </c>
      <c r="D213" s="4">
        <v>1</v>
      </c>
      <c r="E213" s="244"/>
      <c r="F213" s="245"/>
      <c r="G213" s="327"/>
      <c r="I213" s="187"/>
      <c r="J213" s="188"/>
    </row>
    <row r="214" spans="1:10" s="189" customFormat="1" ht="24">
      <c r="A214" s="1"/>
      <c r="B214" s="26" t="s">
        <v>238</v>
      </c>
      <c r="C214" s="3" t="s">
        <v>19</v>
      </c>
      <c r="D214" s="4">
        <v>5</v>
      </c>
      <c r="E214" s="244"/>
      <c r="F214" s="245"/>
      <c r="G214" s="327"/>
      <c r="I214" s="187"/>
      <c r="J214" s="188"/>
    </row>
    <row r="215" spans="1:10" s="189" customFormat="1" ht="24">
      <c r="A215" s="1"/>
      <c r="B215" s="26" t="s">
        <v>239</v>
      </c>
      <c r="C215" s="3" t="s">
        <v>19</v>
      </c>
      <c r="D215" s="4">
        <v>12</v>
      </c>
      <c r="E215" s="244"/>
      <c r="F215" s="245"/>
      <c r="G215" s="327"/>
      <c r="I215" s="187"/>
      <c r="J215" s="188"/>
    </row>
    <row r="216" spans="1:10" s="189" customFormat="1" ht="12">
      <c r="A216" s="1"/>
      <c r="B216" s="26" t="s">
        <v>240</v>
      </c>
      <c r="C216" s="3" t="s">
        <v>19</v>
      </c>
      <c r="D216" s="4">
        <v>2</v>
      </c>
      <c r="E216" s="244"/>
      <c r="F216" s="245"/>
      <c r="G216" s="327"/>
      <c r="I216" s="187"/>
      <c r="J216" s="188"/>
    </row>
    <row r="217" spans="1:10" s="189" customFormat="1" ht="12">
      <c r="A217" s="1"/>
      <c r="B217" s="7" t="s">
        <v>241</v>
      </c>
      <c r="C217" s="3" t="s">
        <v>19</v>
      </c>
      <c r="D217" s="4">
        <v>2</v>
      </c>
      <c r="E217" s="244"/>
      <c r="F217" s="245"/>
      <c r="G217" s="327"/>
      <c r="I217" s="187"/>
      <c r="J217" s="188"/>
    </row>
    <row r="218" spans="1:10" s="189" customFormat="1" ht="12">
      <c r="A218" s="1"/>
      <c r="B218" s="7" t="s">
        <v>242</v>
      </c>
      <c r="C218" s="3" t="s">
        <v>19</v>
      </c>
      <c r="D218" s="4">
        <v>3</v>
      </c>
      <c r="E218" s="244"/>
      <c r="F218" s="245"/>
      <c r="G218" s="327"/>
      <c r="I218" s="187"/>
      <c r="J218" s="188"/>
    </row>
    <row r="219" spans="1:10" s="189" customFormat="1" ht="12">
      <c r="A219" s="1"/>
      <c r="B219" s="7" t="s">
        <v>243</v>
      </c>
      <c r="C219" s="3" t="s">
        <v>19</v>
      </c>
      <c r="D219" s="4">
        <v>1</v>
      </c>
      <c r="E219" s="244"/>
      <c r="F219" s="245"/>
      <c r="G219" s="327"/>
      <c r="I219" s="187"/>
      <c r="J219" s="188"/>
    </row>
    <row r="220" spans="1:10" s="189" customFormat="1" ht="36">
      <c r="A220" s="1"/>
      <c r="B220" s="7" t="s">
        <v>244</v>
      </c>
      <c r="C220" s="3"/>
      <c r="D220" s="4"/>
      <c r="E220" s="244"/>
      <c r="F220" s="245"/>
      <c r="G220" s="327"/>
      <c r="I220" s="187"/>
      <c r="J220" s="188"/>
    </row>
    <row r="221" spans="1:10" s="68" customFormat="1" ht="12">
      <c r="A221" s="1"/>
      <c r="B221" s="7"/>
      <c r="C221" s="4"/>
      <c r="D221" s="185"/>
      <c r="E221" s="6"/>
      <c r="F221" s="6"/>
      <c r="G221" s="6"/>
      <c r="I221" s="69"/>
      <c r="J221" s="70"/>
    </row>
    <row r="222" spans="1:13" s="68" customFormat="1" ht="24">
      <c r="A222" s="1">
        <f>A209+1</f>
        <v>16</v>
      </c>
      <c r="B222" s="7" t="s">
        <v>25</v>
      </c>
      <c r="C222" s="27"/>
      <c r="D222" s="25"/>
      <c r="E222" s="5"/>
      <c r="F222" s="6" t="str">
        <f aca="true" t="shared" si="2" ref="F222:F238">IF((D222*E222)=0," ",(D222*E222))</f>
        <v> </v>
      </c>
      <c r="H222" s="69"/>
      <c r="I222" s="70"/>
      <c r="M222" s="69"/>
    </row>
    <row r="223" spans="1:13" s="68" customFormat="1" ht="13.5">
      <c r="A223" s="1"/>
      <c r="B223" s="321" t="s">
        <v>249</v>
      </c>
      <c r="C223" s="324" t="s">
        <v>19</v>
      </c>
      <c r="D223" s="323">
        <v>2</v>
      </c>
      <c r="E223" s="322"/>
      <c r="F223" s="322" t="str">
        <f t="shared" si="2"/>
        <v> </v>
      </c>
      <c r="G223" s="186"/>
      <c r="H223" s="64"/>
      <c r="I223" s="186"/>
      <c r="J223" s="64"/>
      <c r="K223" s="186"/>
      <c r="L223" s="186"/>
      <c r="M223" s="69"/>
    </row>
    <row r="224" spans="1:13" s="68" customFormat="1" ht="13.5">
      <c r="A224" s="1"/>
      <c r="B224" s="321" t="s">
        <v>250</v>
      </c>
      <c r="C224" s="324" t="s">
        <v>19</v>
      </c>
      <c r="D224" s="323">
        <v>4</v>
      </c>
      <c r="E224" s="322"/>
      <c r="F224" s="322" t="str">
        <f t="shared" si="2"/>
        <v> </v>
      </c>
      <c r="G224" s="186"/>
      <c r="H224" s="64"/>
      <c r="I224" s="186"/>
      <c r="J224" s="64"/>
      <c r="K224" s="186"/>
      <c r="L224" s="186"/>
      <c r="M224" s="69"/>
    </row>
    <row r="225" spans="1:13" s="68" customFormat="1" ht="13.5">
      <c r="A225" s="1"/>
      <c r="B225" s="321" t="s">
        <v>118</v>
      </c>
      <c r="C225" s="324" t="s">
        <v>19</v>
      </c>
      <c r="D225" s="323">
        <v>14</v>
      </c>
      <c r="E225" s="322"/>
      <c r="F225" s="322" t="str">
        <f t="shared" si="2"/>
        <v> </v>
      </c>
      <c r="G225" s="186"/>
      <c r="H225" s="64"/>
      <c r="I225" s="186"/>
      <c r="J225" s="64"/>
      <c r="K225" s="186"/>
      <c r="L225" s="186"/>
      <c r="M225" s="69"/>
    </row>
    <row r="226" spans="1:13" s="68" customFormat="1" ht="13.5" customHeight="1">
      <c r="A226" s="1"/>
      <c r="B226" s="321" t="s">
        <v>189</v>
      </c>
      <c r="C226" s="324" t="s">
        <v>19</v>
      </c>
      <c r="D226" s="323">
        <v>13</v>
      </c>
      <c r="E226" s="322"/>
      <c r="F226" s="322" t="str">
        <f t="shared" si="2"/>
        <v> </v>
      </c>
      <c r="G226" s="186"/>
      <c r="H226" s="64"/>
      <c r="I226" s="186"/>
      <c r="J226" s="64"/>
      <c r="K226" s="186"/>
      <c r="L226" s="186"/>
      <c r="M226" s="69"/>
    </row>
    <row r="227" spans="1:13" s="189" customFormat="1" ht="12">
      <c r="A227" s="1"/>
      <c r="B227" s="325" t="s">
        <v>116</v>
      </c>
      <c r="C227" s="324" t="s">
        <v>19</v>
      </c>
      <c r="D227" s="323">
        <v>6</v>
      </c>
      <c r="E227" s="322"/>
      <c r="F227" s="6" t="str">
        <f t="shared" si="2"/>
        <v> </v>
      </c>
      <c r="G227" s="187"/>
      <c r="H227" s="188"/>
      <c r="M227" s="69"/>
    </row>
    <row r="228" spans="1:13" s="189" customFormat="1" ht="12">
      <c r="A228" s="1"/>
      <c r="B228" s="321" t="s">
        <v>117</v>
      </c>
      <c r="C228" s="324" t="s">
        <v>19</v>
      </c>
      <c r="D228" s="323">
        <v>2</v>
      </c>
      <c r="E228" s="322"/>
      <c r="F228" s="6" t="str">
        <f t="shared" si="2"/>
        <v> </v>
      </c>
      <c r="G228" s="68"/>
      <c r="H228" s="69"/>
      <c r="I228" s="70"/>
      <c r="J228" s="68"/>
      <c r="K228" s="68"/>
      <c r="L228" s="68"/>
      <c r="M228" s="69"/>
    </row>
    <row r="229" spans="1:13" s="68" customFormat="1" ht="12">
      <c r="A229" s="1"/>
      <c r="B229" s="321" t="s">
        <v>83</v>
      </c>
      <c r="C229" s="324" t="s">
        <v>19</v>
      </c>
      <c r="D229" s="323">
        <v>3</v>
      </c>
      <c r="E229" s="322"/>
      <c r="F229" s="6" t="str">
        <f t="shared" si="2"/>
        <v> </v>
      </c>
      <c r="H229" s="69"/>
      <c r="I229" s="70"/>
      <c r="M229" s="69"/>
    </row>
    <row r="230" spans="1:9" s="68" customFormat="1" ht="12">
      <c r="A230" s="1"/>
      <c r="B230" s="325" t="s">
        <v>148</v>
      </c>
      <c r="C230" s="324" t="s">
        <v>19</v>
      </c>
      <c r="D230" s="323">
        <v>9</v>
      </c>
      <c r="E230" s="322"/>
      <c r="F230" s="6" t="str">
        <f t="shared" si="2"/>
        <v> </v>
      </c>
      <c r="H230" s="69"/>
      <c r="I230" s="70"/>
    </row>
    <row r="231" spans="1:9" s="189" customFormat="1" ht="12">
      <c r="A231" s="1"/>
      <c r="B231" s="325" t="s">
        <v>149</v>
      </c>
      <c r="C231" s="324" t="s">
        <v>19</v>
      </c>
      <c r="D231" s="323">
        <v>4</v>
      </c>
      <c r="E231" s="322"/>
      <c r="F231" s="204" t="str">
        <f t="shared" si="2"/>
        <v> </v>
      </c>
      <c r="H231" s="187"/>
      <c r="I231" s="188"/>
    </row>
    <row r="232" spans="1:9" s="189" customFormat="1" ht="12">
      <c r="A232" s="1"/>
      <c r="B232" s="325" t="s">
        <v>150</v>
      </c>
      <c r="C232" s="324" t="s">
        <v>19</v>
      </c>
      <c r="D232" s="323">
        <v>3</v>
      </c>
      <c r="E232" s="322"/>
      <c r="F232" s="322" t="str">
        <f t="shared" si="2"/>
        <v> </v>
      </c>
      <c r="H232" s="187"/>
      <c r="I232" s="188"/>
    </row>
    <row r="233" spans="1:9" s="189" customFormat="1" ht="12">
      <c r="A233" s="1"/>
      <c r="B233" s="325" t="s">
        <v>190</v>
      </c>
      <c r="C233" s="324" t="s">
        <v>19</v>
      </c>
      <c r="D233" s="323">
        <v>4</v>
      </c>
      <c r="E233" s="322"/>
      <c r="F233" s="322" t="str">
        <f t="shared" si="2"/>
        <v> </v>
      </c>
      <c r="H233" s="187"/>
      <c r="I233" s="188"/>
    </row>
    <row r="234" spans="1:9" s="189" customFormat="1" ht="12">
      <c r="A234" s="1"/>
      <c r="B234" s="325" t="s">
        <v>151</v>
      </c>
      <c r="C234" s="324" t="s">
        <v>19</v>
      </c>
      <c r="D234" s="323">
        <v>1</v>
      </c>
      <c r="E234" s="322"/>
      <c r="F234" s="322" t="str">
        <f t="shared" si="2"/>
        <v> </v>
      </c>
      <c r="H234" s="187"/>
      <c r="I234" s="188"/>
    </row>
    <row r="235" spans="1:9" s="68" customFormat="1" ht="12">
      <c r="A235" s="1"/>
      <c r="B235" s="325" t="s">
        <v>34</v>
      </c>
      <c r="C235" s="324" t="s">
        <v>19</v>
      </c>
      <c r="D235" s="323">
        <v>7</v>
      </c>
      <c r="E235" s="322"/>
      <c r="F235" s="6" t="str">
        <f t="shared" si="2"/>
        <v> </v>
      </c>
      <c r="H235" s="69"/>
      <c r="I235" s="70"/>
    </row>
    <row r="236" spans="1:9" s="189" customFormat="1" ht="12">
      <c r="A236" s="1"/>
      <c r="B236" s="325" t="s">
        <v>254</v>
      </c>
      <c r="C236" s="324" t="s">
        <v>19</v>
      </c>
      <c r="D236" s="323">
        <v>3</v>
      </c>
      <c r="E236" s="322"/>
      <c r="F236" s="327" t="str">
        <f>IF((D236*E236)=0," ",(D236*E236))</f>
        <v> </v>
      </c>
      <c r="H236" s="187"/>
      <c r="I236" s="188"/>
    </row>
    <row r="237" spans="1:9" s="189" customFormat="1" ht="12">
      <c r="A237" s="1"/>
      <c r="B237" s="325" t="s">
        <v>251</v>
      </c>
      <c r="C237" s="324" t="s">
        <v>19</v>
      </c>
      <c r="D237" s="323">
        <v>3</v>
      </c>
      <c r="E237" s="322"/>
      <c r="F237" s="327" t="str">
        <f t="shared" si="2"/>
        <v> </v>
      </c>
      <c r="H237" s="187"/>
      <c r="I237" s="188"/>
    </row>
    <row r="238" spans="1:9" s="189" customFormat="1" ht="12">
      <c r="A238" s="1"/>
      <c r="B238" s="325" t="s">
        <v>252</v>
      </c>
      <c r="C238" s="324" t="s">
        <v>19</v>
      </c>
      <c r="D238" s="323">
        <v>1</v>
      </c>
      <c r="E238" s="322"/>
      <c r="F238" s="327" t="str">
        <f t="shared" si="2"/>
        <v> </v>
      </c>
      <c r="H238" s="187"/>
      <c r="I238" s="188"/>
    </row>
    <row r="239" spans="1:9" s="189" customFormat="1" ht="12">
      <c r="A239" s="1"/>
      <c r="B239" s="325" t="s">
        <v>253</v>
      </c>
      <c r="C239" s="324" t="s">
        <v>19</v>
      </c>
      <c r="D239" s="323">
        <v>1</v>
      </c>
      <c r="E239" s="322"/>
      <c r="F239" s="327" t="str">
        <f>IF((D239*E239)=0," ",(D239*E239))</f>
        <v> </v>
      </c>
      <c r="H239" s="187"/>
      <c r="I239" s="188"/>
    </row>
    <row r="240" spans="1:9" s="68" customFormat="1" ht="12">
      <c r="A240" s="1"/>
      <c r="B240" s="325" t="s">
        <v>191</v>
      </c>
      <c r="C240" s="324" t="s">
        <v>19</v>
      </c>
      <c r="D240" s="323">
        <v>30</v>
      </c>
      <c r="E240" s="322"/>
      <c r="F240" s="327" t="str">
        <f>IF((D240*E240)=0," ",(D240*E240))</f>
        <v> </v>
      </c>
      <c r="H240" s="69"/>
      <c r="I240" s="70"/>
    </row>
    <row r="241" spans="1:9" s="189" customFormat="1" ht="12">
      <c r="A241" s="1"/>
      <c r="B241" s="26"/>
      <c r="C241" s="27"/>
      <c r="D241" s="25"/>
      <c r="E241" s="5"/>
      <c r="F241" s="204"/>
      <c r="H241" s="187"/>
      <c r="I241" s="188"/>
    </row>
    <row r="242" spans="1:9" s="68" customFormat="1" ht="24">
      <c r="A242" s="1">
        <f>A222+1</f>
        <v>17</v>
      </c>
      <c r="B242" s="18" t="s">
        <v>37</v>
      </c>
      <c r="C242" s="27" t="s">
        <v>19</v>
      </c>
      <c r="D242" s="25">
        <v>6</v>
      </c>
      <c r="E242" s="6"/>
      <c r="F242" s="6" t="str">
        <f>IF((D242*E242)=0," ",(D242*E242))</f>
        <v> </v>
      </c>
      <c r="H242" s="69" t="s">
        <v>78</v>
      </c>
      <c r="I242" s="70"/>
    </row>
    <row r="243" spans="1:9" s="68" customFormat="1" ht="12">
      <c r="A243" s="1"/>
      <c r="B243" s="18"/>
      <c r="C243" s="27"/>
      <c r="D243" s="25"/>
      <c r="E243" s="204"/>
      <c r="F243" s="204"/>
      <c r="H243" s="69"/>
      <c r="I243" s="70"/>
    </row>
    <row r="244" spans="1:9" s="68" customFormat="1" ht="84">
      <c r="A244" s="1">
        <f>A242+1</f>
        <v>18</v>
      </c>
      <c r="B244" s="18" t="s">
        <v>255</v>
      </c>
      <c r="C244" s="27" t="s">
        <v>23</v>
      </c>
      <c r="D244" s="25">
        <v>3</v>
      </c>
      <c r="E244" s="204"/>
      <c r="F244" s="204" t="str">
        <f>IF((D244*E244)=0," ",(D244*E244))</f>
        <v> </v>
      </c>
      <c r="H244" s="69" t="s">
        <v>78</v>
      </c>
      <c r="I244" s="70"/>
    </row>
    <row r="245" spans="1:9" s="68" customFormat="1" ht="12">
      <c r="A245" s="1"/>
      <c r="B245" s="18"/>
      <c r="C245" s="27"/>
      <c r="D245" s="25"/>
      <c r="E245" s="5"/>
      <c r="F245" s="6"/>
      <c r="H245" s="69"/>
      <c r="I245" s="70"/>
    </row>
    <row r="246" spans="1:9" s="68" customFormat="1" ht="24">
      <c r="A246" s="1">
        <f>A244+1</f>
        <v>19</v>
      </c>
      <c r="B246" s="18" t="s">
        <v>93</v>
      </c>
      <c r="C246" s="27" t="s">
        <v>94</v>
      </c>
      <c r="D246" s="25">
        <v>22</v>
      </c>
      <c r="E246" s="5"/>
      <c r="F246" s="6" t="str">
        <f>IF((D246*E246)=0," ",(D246*E246))</f>
        <v> </v>
      </c>
      <c r="H246" s="69" t="s">
        <v>78</v>
      </c>
      <c r="I246" s="70"/>
    </row>
    <row r="247" spans="1:9" s="68" customFormat="1" ht="12">
      <c r="A247" s="1"/>
      <c r="B247" s="18"/>
      <c r="C247" s="27"/>
      <c r="D247" s="25"/>
      <c r="E247" s="5"/>
      <c r="F247" s="6" t="str">
        <f>IF((D247*E247)=0," ",(D247*E247))</f>
        <v> </v>
      </c>
      <c r="H247" s="69"/>
      <c r="I247" s="70"/>
    </row>
    <row r="248" spans="1:6" s="28" customFormat="1" ht="76.5" customHeight="1">
      <c r="A248" s="1">
        <f>A246+1</f>
        <v>20</v>
      </c>
      <c r="B248" s="26" t="s">
        <v>87</v>
      </c>
      <c r="C248" s="27" t="s">
        <v>23</v>
      </c>
      <c r="D248" s="25">
        <v>1</v>
      </c>
      <c r="E248" s="5"/>
      <c r="F248" s="6" t="str">
        <f>IF((D248*E248)=0," ",(D248*E248))</f>
        <v> </v>
      </c>
    </row>
    <row r="249" spans="1:6" s="28" customFormat="1" ht="13.5">
      <c r="A249" s="1"/>
      <c r="B249" s="18"/>
      <c r="C249" s="27"/>
      <c r="D249" s="25"/>
      <c r="E249" s="5"/>
      <c r="F249" s="6"/>
    </row>
    <row r="250" spans="1:9" s="68" customFormat="1" ht="24">
      <c r="A250" s="1">
        <f>1+A248</f>
        <v>21</v>
      </c>
      <c r="B250" s="26" t="s">
        <v>86</v>
      </c>
      <c r="C250" s="7" t="s">
        <v>23</v>
      </c>
      <c r="D250" s="7">
        <v>1</v>
      </c>
      <c r="E250" s="7"/>
      <c r="F250" s="204" t="str">
        <f>IF((D250*E250)=0," ",(D250*E250))</f>
        <v> </v>
      </c>
      <c r="H250" s="106"/>
      <c r="I250" s="70"/>
    </row>
    <row r="251" spans="1:9" s="68" customFormat="1" ht="12">
      <c r="A251" s="1"/>
      <c r="C251" s="3"/>
      <c r="D251" s="4"/>
      <c r="H251" s="106"/>
      <c r="I251" s="70"/>
    </row>
    <row r="252" spans="1:9" s="68" customFormat="1" ht="12">
      <c r="A252" s="1">
        <f>1+A250</f>
        <v>22</v>
      </c>
      <c r="B252" s="7" t="s">
        <v>85</v>
      </c>
      <c r="C252" s="7" t="s">
        <v>23</v>
      </c>
      <c r="D252" s="7">
        <v>1</v>
      </c>
      <c r="E252" s="7"/>
      <c r="F252" s="6">
        <f>SUM(F104:F250)*5%</f>
        <v>0</v>
      </c>
      <c r="H252" s="106"/>
      <c r="I252" s="70"/>
    </row>
    <row r="253" spans="1:9" s="68" customFormat="1" ht="12" thickBot="1">
      <c r="A253" s="1"/>
      <c r="B253" s="7"/>
      <c r="C253" s="7"/>
      <c r="D253" s="7"/>
      <c r="E253" s="7"/>
      <c r="F253" s="6"/>
      <c r="H253" s="106"/>
      <c r="I253" s="70"/>
    </row>
    <row r="254" spans="1:9" s="68" customFormat="1" ht="15" thickBot="1" thickTop="1">
      <c r="A254" s="109"/>
      <c r="B254" s="32" t="str">
        <f>B102</f>
        <v>2. INŠTALACIJA ZA MOČNOSTNI DEL</v>
      </c>
      <c r="C254" s="33"/>
      <c r="D254" s="179"/>
      <c r="E254" s="34"/>
      <c r="F254" s="35">
        <f>SUM(F106:F252)</f>
        <v>0</v>
      </c>
      <c r="H254" s="69"/>
      <c r="I254" s="70"/>
    </row>
    <row r="255" spans="1:9" s="68" customFormat="1" ht="14.25" thickTop="1">
      <c r="A255" s="190"/>
      <c r="B255" s="110"/>
      <c r="C255" s="111"/>
      <c r="D255" s="191"/>
      <c r="E255" s="112"/>
      <c r="F255" s="113"/>
      <c r="H255" s="69"/>
      <c r="I255" s="70"/>
    </row>
    <row r="256" spans="1:12" s="28" customFormat="1" ht="30.75">
      <c r="A256" s="1"/>
      <c r="B256" s="103" t="s">
        <v>111</v>
      </c>
      <c r="C256" s="3"/>
      <c r="D256" s="37"/>
      <c r="E256" s="5"/>
      <c r="F256" s="204"/>
      <c r="G256" s="68"/>
      <c r="H256" s="69"/>
      <c r="I256" s="70"/>
      <c r="J256" s="68"/>
      <c r="K256" s="68"/>
      <c r="L256" s="68"/>
    </row>
    <row r="257" spans="1:12" s="28" customFormat="1" ht="13.5">
      <c r="A257" s="1"/>
      <c r="B257" s="7"/>
      <c r="C257" s="3"/>
      <c r="D257" s="37"/>
      <c r="E257" s="5"/>
      <c r="F257" s="204"/>
      <c r="G257" s="68"/>
      <c r="H257" s="69"/>
      <c r="I257" s="70"/>
      <c r="J257" s="68"/>
      <c r="K257" s="68"/>
      <c r="L257" s="68"/>
    </row>
    <row r="258" spans="1:12" s="28" customFormat="1" ht="24">
      <c r="A258" s="1">
        <v>1</v>
      </c>
      <c r="B258" s="29" t="s">
        <v>39</v>
      </c>
      <c r="C258" s="19" t="s">
        <v>14</v>
      </c>
      <c r="D258" s="37"/>
      <c r="E258" s="5"/>
      <c r="F258" s="204" t="str">
        <f aca="true" t="shared" si="3" ref="F258:F265">IF((D258*E258)=0," ",(D258*E258))</f>
        <v> </v>
      </c>
      <c r="G258" s="68"/>
      <c r="H258" s="69"/>
      <c r="I258" s="70"/>
      <c r="J258" s="68"/>
      <c r="K258" s="68"/>
      <c r="L258" s="68"/>
    </row>
    <row r="259" spans="1:12" s="28" customFormat="1" ht="13.5">
      <c r="A259" s="1"/>
      <c r="B259" s="18" t="s">
        <v>230</v>
      </c>
      <c r="C259" s="19" t="s">
        <v>21</v>
      </c>
      <c r="D259" s="29">
        <v>170</v>
      </c>
      <c r="E259" s="5"/>
      <c r="F259" s="204" t="str">
        <f t="shared" si="3"/>
        <v> </v>
      </c>
      <c r="G259" s="68"/>
      <c r="H259" s="69"/>
      <c r="I259" s="70"/>
      <c r="J259" s="68"/>
      <c r="K259" s="68"/>
      <c r="L259" s="68"/>
    </row>
    <row r="260" spans="1:12" s="28" customFormat="1" ht="13.5">
      <c r="A260" s="1"/>
      <c r="B260" s="18" t="s">
        <v>183</v>
      </c>
      <c r="C260" s="19" t="s">
        <v>21</v>
      </c>
      <c r="D260" s="29">
        <v>276</v>
      </c>
      <c r="E260" s="5"/>
      <c r="F260" s="204" t="str">
        <f t="shared" si="3"/>
        <v> </v>
      </c>
      <c r="G260" s="68"/>
      <c r="H260" s="69"/>
      <c r="I260" s="70"/>
      <c r="J260" s="68"/>
      <c r="K260" s="68"/>
      <c r="L260" s="68"/>
    </row>
    <row r="261" spans="1:12" s="28" customFormat="1" ht="13.5">
      <c r="A261" s="1"/>
      <c r="B261" s="18"/>
      <c r="C261" s="19"/>
      <c r="D261" s="29"/>
      <c r="E261" s="5"/>
      <c r="F261" s="204" t="str">
        <f t="shared" si="3"/>
        <v> </v>
      </c>
      <c r="G261" s="68"/>
      <c r="H261" s="69"/>
      <c r="I261" s="70"/>
      <c r="J261" s="68"/>
      <c r="K261" s="68"/>
      <c r="L261" s="68"/>
    </row>
    <row r="262" spans="1:12" s="28" customFormat="1" ht="24">
      <c r="A262" s="1">
        <f>1+A258</f>
        <v>2</v>
      </c>
      <c r="B262" s="29" t="s">
        <v>104</v>
      </c>
      <c r="C262" s="19" t="s">
        <v>19</v>
      </c>
      <c r="D262" s="29">
        <v>2</v>
      </c>
      <c r="E262" s="5"/>
      <c r="F262" s="204" t="str">
        <f t="shared" si="3"/>
        <v> </v>
      </c>
      <c r="G262" s="68"/>
      <c r="H262" s="69"/>
      <c r="I262" s="70"/>
      <c r="J262" s="68"/>
      <c r="K262" s="68"/>
      <c r="L262" s="68"/>
    </row>
    <row r="263" spans="1:12" s="28" customFormat="1" ht="13.5">
      <c r="A263" s="1"/>
      <c r="B263" s="108" t="s">
        <v>84</v>
      </c>
      <c r="C263" s="192" t="s">
        <v>19</v>
      </c>
      <c r="D263" s="29">
        <v>1</v>
      </c>
      <c r="E263" s="5"/>
      <c r="F263" s="204" t="str">
        <f t="shared" si="3"/>
        <v> </v>
      </c>
      <c r="G263" s="68"/>
      <c r="H263" s="69"/>
      <c r="I263" s="70"/>
      <c r="J263" s="68"/>
      <c r="K263" s="68"/>
      <c r="L263" s="68"/>
    </row>
    <row r="264" spans="1:12" s="28" customFormat="1" ht="13.5">
      <c r="A264" s="1"/>
      <c r="B264" s="108" t="s">
        <v>40</v>
      </c>
      <c r="C264" s="192" t="s">
        <v>19</v>
      </c>
      <c r="D264" s="29">
        <v>1</v>
      </c>
      <c r="E264" s="5"/>
      <c r="F264" s="204" t="str">
        <f t="shared" si="3"/>
        <v> </v>
      </c>
      <c r="G264" s="68"/>
      <c r="H264" s="69"/>
      <c r="I264" s="70"/>
      <c r="J264" s="68"/>
      <c r="K264" s="68"/>
      <c r="L264" s="68"/>
    </row>
    <row r="265" spans="1:12" s="28" customFormat="1" ht="13.5">
      <c r="A265" s="1"/>
      <c r="B265" s="108" t="s">
        <v>41</v>
      </c>
      <c r="C265" s="192"/>
      <c r="D265" s="29"/>
      <c r="E265" s="5"/>
      <c r="F265" s="204" t="str">
        <f t="shared" si="3"/>
        <v> </v>
      </c>
      <c r="G265" s="68"/>
      <c r="H265" s="69"/>
      <c r="I265" s="70"/>
      <c r="J265" s="68"/>
      <c r="K265" s="68"/>
      <c r="L265" s="68"/>
    </row>
    <row r="266" spans="1:12" s="28" customFormat="1" ht="13.5">
      <c r="A266" s="1" t="s">
        <v>7</v>
      </c>
      <c r="B266" s="22"/>
      <c r="C266" s="22"/>
      <c r="D266" s="29"/>
      <c r="E266" s="5"/>
      <c r="F266" s="204"/>
      <c r="G266" s="68"/>
      <c r="H266" s="69"/>
      <c r="I266" s="70"/>
      <c r="J266" s="68"/>
      <c r="K266" s="68"/>
      <c r="L266" s="68"/>
    </row>
    <row r="267" spans="1:12" s="28" customFormat="1" ht="48">
      <c r="A267" s="1">
        <f>1+A262</f>
        <v>3</v>
      </c>
      <c r="B267" s="29" t="s">
        <v>231</v>
      </c>
      <c r="C267" s="19" t="s">
        <v>19</v>
      </c>
      <c r="D267" s="29">
        <v>6</v>
      </c>
      <c r="E267" s="5"/>
      <c r="F267" s="204" t="str">
        <f aca="true" t="shared" si="4" ref="F267:F281">IF((D267*E267)=0," ",(D267*E267))</f>
        <v> </v>
      </c>
      <c r="G267" s="68"/>
      <c r="H267" s="69"/>
      <c r="I267" s="70"/>
      <c r="J267" s="68"/>
      <c r="K267" s="68"/>
      <c r="L267" s="68"/>
    </row>
    <row r="268" spans="1:12" s="28" customFormat="1" ht="13.5">
      <c r="A268" s="1" t="s">
        <v>7</v>
      </c>
      <c r="B268" s="22"/>
      <c r="C268" s="22"/>
      <c r="D268" s="29"/>
      <c r="E268" s="5"/>
      <c r="F268" s="204" t="str">
        <f t="shared" si="4"/>
        <v> </v>
      </c>
      <c r="G268" s="68"/>
      <c r="H268" s="69"/>
      <c r="I268" s="70"/>
      <c r="J268" s="68"/>
      <c r="K268" s="68"/>
      <c r="L268" s="68"/>
    </row>
    <row r="269" spans="1:12" s="28" customFormat="1" ht="36">
      <c r="A269" s="1">
        <f>1+A267</f>
        <v>4</v>
      </c>
      <c r="B269" s="29" t="s">
        <v>232</v>
      </c>
      <c r="C269" s="19" t="s">
        <v>21</v>
      </c>
      <c r="D269" s="20">
        <v>300</v>
      </c>
      <c r="E269" s="326"/>
      <c r="F269" s="327" t="str">
        <f t="shared" si="4"/>
        <v> </v>
      </c>
      <c r="G269" s="68"/>
      <c r="H269" s="69"/>
      <c r="I269" s="70"/>
      <c r="J269" s="68"/>
      <c r="K269" s="68"/>
      <c r="L269" s="68"/>
    </row>
    <row r="270" spans="1:12" s="28" customFormat="1" ht="13.5">
      <c r="A270" s="1" t="s">
        <v>7</v>
      </c>
      <c r="B270" s="22"/>
      <c r="C270" s="22"/>
      <c r="D270" s="29"/>
      <c r="E270" s="5"/>
      <c r="F270" s="204" t="str">
        <f t="shared" si="4"/>
        <v> </v>
      </c>
      <c r="G270" s="68"/>
      <c r="H270" s="69"/>
      <c r="I270" s="70"/>
      <c r="J270" s="68"/>
      <c r="K270" s="68"/>
      <c r="L270" s="68"/>
    </row>
    <row r="271" spans="1:12" s="28" customFormat="1" ht="36">
      <c r="A271" s="1">
        <f>A269+1</f>
        <v>5</v>
      </c>
      <c r="B271" s="29" t="s">
        <v>227</v>
      </c>
      <c r="C271" s="19" t="s">
        <v>21</v>
      </c>
      <c r="D271" s="20">
        <v>150</v>
      </c>
      <c r="E271" s="326"/>
      <c r="F271" s="327" t="str">
        <f t="shared" si="4"/>
        <v> </v>
      </c>
      <c r="G271" s="68"/>
      <c r="H271" s="69"/>
      <c r="I271" s="70"/>
      <c r="J271" s="68"/>
      <c r="K271" s="68"/>
      <c r="L271" s="68"/>
    </row>
    <row r="272" spans="1:12" s="28" customFormat="1" ht="13.5">
      <c r="A272" s="1" t="s">
        <v>7</v>
      </c>
      <c r="B272" s="22"/>
      <c r="C272" s="22"/>
      <c r="D272" s="29"/>
      <c r="E272" s="5"/>
      <c r="F272" s="204" t="str">
        <f t="shared" si="4"/>
        <v> </v>
      </c>
      <c r="G272" s="68"/>
      <c r="H272" s="69"/>
      <c r="I272" s="70"/>
      <c r="J272" s="68"/>
      <c r="K272" s="68"/>
      <c r="L272" s="68"/>
    </row>
    <row r="273" spans="1:12" s="28" customFormat="1" ht="24">
      <c r="A273" s="1">
        <f>A271+1</f>
        <v>6</v>
      </c>
      <c r="B273" s="29" t="s">
        <v>184</v>
      </c>
      <c r="C273" s="19" t="s">
        <v>19</v>
      </c>
      <c r="D273" s="29">
        <v>27</v>
      </c>
      <c r="E273" s="5"/>
      <c r="F273" s="204" t="str">
        <f t="shared" si="4"/>
        <v> </v>
      </c>
      <c r="G273" s="68"/>
      <c r="H273" s="69"/>
      <c r="I273" s="70"/>
      <c r="J273" s="68"/>
      <c r="K273" s="68"/>
      <c r="L273" s="68"/>
    </row>
    <row r="274" spans="1:12" s="28" customFormat="1" ht="13.5">
      <c r="A274" s="1" t="s">
        <v>7</v>
      </c>
      <c r="B274" s="22"/>
      <c r="C274" s="22"/>
      <c r="D274" s="29"/>
      <c r="E274" s="5"/>
      <c r="F274" s="204" t="str">
        <f t="shared" si="4"/>
        <v> </v>
      </c>
      <c r="G274" s="68"/>
      <c r="H274" s="69"/>
      <c r="I274" s="70"/>
      <c r="J274" s="68"/>
      <c r="K274" s="68"/>
      <c r="L274" s="68"/>
    </row>
    <row r="275" spans="1:12" s="28" customFormat="1" ht="60">
      <c r="A275" s="1">
        <f>A273+1</f>
        <v>7</v>
      </c>
      <c r="B275" s="29" t="s">
        <v>105</v>
      </c>
      <c r="C275" s="19" t="s">
        <v>19</v>
      </c>
      <c r="D275" s="29">
        <v>46</v>
      </c>
      <c r="E275" s="5"/>
      <c r="F275" s="204" t="str">
        <f t="shared" si="4"/>
        <v> </v>
      </c>
      <c r="G275" s="68"/>
      <c r="H275" s="69"/>
      <c r="I275" s="70"/>
      <c r="J275" s="68"/>
      <c r="K275" s="68"/>
      <c r="L275" s="68"/>
    </row>
    <row r="276" spans="1:12" s="28" customFormat="1" ht="13.5">
      <c r="A276" s="1" t="s">
        <v>7</v>
      </c>
      <c r="B276" s="22"/>
      <c r="C276" s="22"/>
      <c r="D276" s="29"/>
      <c r="E276" s="5"/>
      <c r="F276" s="204" t="str">
        <f t="shared" si="4"/>
        <v> </v>
      </c>
      <c r="G276" s="68"/>
      <c r="H276" s="69"/>
      <c r="I276" s="70"/>
      <c r="J276" s="68"/>
      <c r="K276" s="68"/>
      <c r="L276" s="68"/>
    </row>
    <row r="277" spans="1:12" s="28" customFormat="1" ht="36">
      <c r="A277" s="1">
        <f>A275+1</f>
        <v>8</v>
      </c>
      <c r="B277" s="29" t="s">
        <v>42</v>
      </c>
      <c r="C277" s="19" t="s">
        <v>19</v>
      </c>
      <c r="D277" s="29">
        <v>1</v>
      </c>
      <c r="E277" s="5"/>
      <c r="F277" s="204" t="str">
        <f t="shared" si="4"/>
        <v> </v>
      </c>
      <c r="G277" s="68"/>
      <c r="H277" s="69"/>
      <c r="I277" s="70"/>
      <c r="J277" s="68"/>
      <c r="K277" s="68"/>
      <c r="L277" s="68"/>
    </row>
    <row r="278" spans="1:12" s="28" customFormat="1" ht="13.5">
      <c r="A278" s="1" t="s">
        <v>7</v>
      </c>
      <c r="B278" s="22"/>
      <c r="C278" s="22"/>
      <c r="D278" s="29"/>
      <c r="E278" s="5"/>
      <c r="F278" s="204" t="str">
        <f t="shared" si="4"/>
        <v> </v>
      </c>
      <c r="G278" s="68"/>
      <c r="H278" s="69"/>
      <c r="I278" s="70"/>
      <c r="J278" s="68"/>
      <c r="K278" s="68"/>
      <c r="L278" s="68"/>
    </row>
    <row r="279" spans="1:12" s="28" customFormat="1" ht="36">
      <c r="A279" s="1">
        <f>A277+1</f>
        <v>9</v>
      </c>
      <c r="B279" s="29" t="s">
        <v>43</v>
      </c>
      <c r="C279" s="19" t="s">
        <v>19</v>
      </c>
      <c r="D279" s="29">
        <v>1</v>
      </c>
      <c r="E279" s="5"/>
      <c r="F279" s="204" t="str">
        <f t="shared" si="4"/>
        <v> </v>
      </c>
      <c r="G279" s="68"/>
      <c r="H279" s="69"/>
      <c r="I279" s="70"/>
      <c r="J279" s="68"/>
      <c r="K279" s="68"/>
      <c r="L279" s="68"/>
    </row>
    <row r="280" spans="1:12" s="28" customFormat="1" ht="13.5">
      <c r="A280" s="1" t="s">
        <v>7</v>
      </c>
      <c r="B280" s="22"/>
      <c r="C280" s="22"/>
      <c r="D280" s="29"/>
      <c r="E280" s="5"/>
      <c r="F280" s="204" t="str">
        <f t="shared" si="4"/>
        <v> </v>
      </c>
      <c r="G280" s="68"/>
      <c r="H280" s="69"/>
      <c r="I280" s="70"/>
      <c r="J280" s="68"/>
      <c r="K280" s="68"/>
      <c r="L280" s="68"/>
    </row>
    <row r="281" spans="1:12" s="28" customFormat="1" ht="24">
      <c r="A281" s="1">
        <f>A279+1</f>
        <v>10</v>
      </c>
      <c r="B281" s="29" t="s">
        <v>44</v>
      </c>
      <c r="C281" s="19" t="s">
        <v>19</v>
      </c>
      <c r="D281" s="29">
        <v>35</v>
      </c>
      <c r="E281" s="5"/>
      <c r="F281" s="204" t="str">
        <f t="shared" si="4"/>
        <v> </v>
      </c>
      <c r="G281" s="68"/>
      <c r="H281" s="69"/>
      <c r="I281" s="70"/>
      <c r="J281" s="68"/>
      <c r="K281" s="68"/>
      <c r="L281" s="68"/>
    </row>
    <row r="282" spans="1:12" s="28" customFormat="1" ht="13.5">
      <c r="A282" s="1"/>
      <c r="B282" s="26"/>
      <c r="C282" s="19"/>
      <c r="D282" s="29"/>
      <c r="E282" s="5"/>
      <c r="F282" s="204"/>
      <c r="G282" s="68"/>
      <c r="H282" s="69"/>
      <c r="I282" s="70"/>
      <c r="J282" s="68"/>
      <c r="K282" s="68"/>
      <c r="L282" s="68"/>
    </row>
    <row r="283" spans="1:12" s="28" customFormat="1" ht="13.5">
      <c r="A283" s="1">
        <f>A281+1</f>
        <v>11</v>
      </c>
      <c r="B283" s="26" t="s">
        <v>85</v>
      </c>
      <c r="C283" s="19" t="s">
        <v>23</v>
      </c>
      <c r="D283" s="25">
        <v>1</v>
      </c>
      <c r="E283" s="5"/>
      <c r="F283" s="204">
        <f>SUM(F259:F281)*5%</f>
        <v>0</v>
      </c>
      <c r="G283" s="68"/>
      <c r="H283" s="69"/>
      <c r="I283" s="70"/>
      <c r="J283" s="68"/>
      <c r="K283" s="68"/>
      <c r="L283" s="68"/>
    </row>
    <row r="284" spans="1:12" s="28" customFormat="1" ht="14.25" thickBot="1">
      <c r="A284" s="31"/>
      <c r="B284" s="18"/>
      <c r="C284" s="27"/>
      <c r="D284" s="25"/>
      <c r="E284" s="205"/>
      <c r="F284" s="206" t="str">
        <f>IF((D284*E284)=0," ",(D284*E284))</f>
        <v> </v>
      </c>
      <c r="G284" s="68"/>
      <c r="H284" s="69"/>
      <c r="I284" s="70"/>
      <c r="J284" s="68"/>
      <c r="K284" s="68"/>
      <c r="L284" s="68"/>
    </row>
    <row r="285" spans="1:12" s="28" customFormat="1" ht="24.75" thickBot="1" thickTop="1">
      <c r="A285" s="109"/>
      <c r="B285" s="32" t="str">
        <f>B256</f>
        <v>3. INŠTALACIJA ZA IZENAČITEV POTENCIALOV</v>
      </c>
      <c r="C285" s="33"/>
      <c r="D285" s="179"/>
      <c r="E285" s="34"/>
      <c r="F285" s="35">
        <f>SUM(F259:F284)</f>
        <v>0</v>
      </c>
      <c r="G285" s="68"/>
      <c r="H285" s="69"/>
      <c r="I285" s="70"/>
      <c r="J285" s="68"/>
      <c r="K285" s="68"/>
      <c r="L285" s="68"/>
    </row>
    <row r="286" spans="1:12" s="28" customFormat="1" ht="14.25" thickTop="1">
      <c r="A286" s="190"/>
      <c r="B286" s="110"/>
      <c r="C286" s="111"/>
      <c r="D286" s="191"/>
      <c r="E286" s="112"/>
      <c r="F286" s="113"/>
      <c r="G286" s="68"/>
      <c r="H286" s="69"/>
      <c r="I286" s="70"/>
      <c r="J286" s="68"/>
      <c r="K286" s="68"/>
      <c r="L286" s="68"/>
    </row>
    <row r="287" spans="1:6" s="28" customFormat="1" ht="30.75">
      <c r="A287" s="1"/>
      <c r="B287" s="103" t="s">
        <v>220</v>
      </c>
      <c r="C287" s="3"/>
      <c r="D287" s="37"/>
      <c r="E287" s="5"/>
      <c r="F287" s="6"/>
    </row>
    <row r="288" spans="1:6" s="28" customFormat="1" ht="15">
      <c r="A288" s="1"/>
      <c r="B288" s="103"/>
      <c r="C288" s="3"/>
      <c r="D288" s="37"/>
      <c r="E288" s="5"/>
      <c r="F288" s="6"/>
    </row>
    <row r="289" spans="1:6" s="28" customFormat="1" ht="24">
      <c r="A289" s="1"/>
      <c r="B289" s="107" t="s">
        <v>0</v>
      </c>
      <c r="C289" s="3"/>
      <c r="D289" s="37"/>
      <c r="E289" s="5"/>
      <c r="F289" s="6"/>
    </row>
    <row r="290" spans="1:6" s="28" customFormat="1" ht="13.5">
      <c r="A290" s="1"/>
      <c r="B290" s="107"/>
      <c r="C290" s="3"/>
      <c r="D290" s="37"/>
      <c r="E290" s="5"/>
      <c r="F290" s="6"/>
    </row>
    <row r="291" spans="1:6" s="28" customFormat="1" ht="24">
      <c r="A291" s="1">
        <v>1</v>
      </c>
      <c r="B291" s="29" t="s">
        <v>221</v>
      </c>
      <c r="C291" s="19" t="s">
        <v>21</v>
      </c>
      <c r="D291" s="29">
        <v>510</v>
      </c>
      <c r="E291" s="5"/>
      <c r="F291" s="204" t="str">
        <f>IF((D291*E291)=0," ",(D291*E291))</f>
        <v> </v>
      </c>
    </row>
    <row r="292" spans="1:6" s="28" customFormat="1" ht="13.5">
      <c r="A292" s="1"/>
      <c r="B292" s="107"/>
      <c r="C292" s="3"/>
      <c r="D292" s="37"/>
      <c r="E292" s="5"/>
      <c r="F292" s="6"/>
    </row>
    <row r="293" spans="1:6" s="28" customFormat="1" ht="24">
      <c r="A293" s="1">
        <f>A291+1</f>
        <v>2</v>
      </c>
      <c r="B293" s="29" t="s">
        <v>222</v>
      </c>
      <c r="C293" s="19" t="s">
        <v>26</v>
      </c>
      <c r="D293" s="29">
        <v>2</v>
      </c>
      <c r="E293" s="5"/>
      <c r="F293" s="204" t="str">
        <f>IF((D293*E293)=0," ",(D293*E293))</f>
        <v> </v>
      </c>
    </row>
    <row r="294" spans="1:6" s="28" customFormat="1" ht="13.5">
      <c r="A294" s="1"/>
      <c r="B294" s="107"/>
      <c r="C294" s="3"/>
      <c r="D294" s="37"/>
      <c r="E294" s="5"/>
      <c r="F294" s="6"/>
    </row>
    <row r="295" spans="1:6" s="28" customFormat="1" ht="13.5">
      <c r="A295" s="1">
        <f>A293+1</f>
        <v>3</v>
      </c>
      <c r="B295" s="29" t="s">
        <v>223</v>
      </c>
      <c r="C295" s="19" t="s">
        <v>26</v>
      </c>
      <c r="D295" s="29">
        <v>14</v>
      </c>
      <c r="E295" s="5"/>
      <c r="F295" s="204" t="str">
        <f>IF((D295*E295)=0," ",(D295*E295))</f>
        <v> </v>
      </c>
    </row>
    <row r="296" spans="1:6" s="28" customFormat="1" ht="13.5">
      <c r="A296" s="1"/>
      <c r="B296" s="29"/>
      <c r="C296" s="19"/>
      <c r="D296" s="29"/>
      <c r="E296" s="5"/>
      <c r="F296" s="6"/>
    </row>
    <row r="297" spans="1:6" s="28" customFormat="1" ht="36">
      <c r="A297" s="1">
        <f>A295+1</f>
        <v>4</v>
      </c>
      <c r="B297" s="29" t="s">
        <v>224</v>
      </c>
      <c r="C297" s="231" t="s">
        <v>26</v>
      </c>
      <c r="D297" s="232">
        <v>3</v>
      </c>
      <c r="E297" s="5"/>
      <c r="F297" s="204" t="str">
        <f>IF((D297*E297)=0," ",(D297*E297))</f>
        <v> </v>
      </c>
    </row>
    <row r="298" spans="1:6" s="74" customFormat="1" ht="13.5">
      <c r="A298" s="1"/>
      <c r="B298" s="29"/>
      <c r="C298" s="231"/>
      <c r="D298" s="232"/>
      <c r="E298" s="326"/>
      <c r="F298" s="327"/>
    </row>
    <row r="299" spans="1:6" s="74" customFormat="1" ht="36">
      <c r="A299" s="1">
        <f>A297+1</f>
        <v>5</v>
      </c>
      <c r="B299" s="29" t="s">
        <v>270</v>
      </c>
      <c r="C299" s="231" t="s">
        <v>26</v>
      </c>
      <c r="D299" s="232">
        <v>2</v>
      </c>
      <c r="E299" s="326"/>
      <c r="F299" s="327" t="str">
        <f>IF((D299*E299)=0," ",(D299*E299))</f>
        <v> </v>
      </c>
    </row>
    <row r="300" spans="1:6" s="28" customFormat="1" ht="13.5">
      <c r="A300" s="1"/>
      <c r="B300" s="107"/>
      <c r="C300" s="3"/>
      <c r="D300" s="37"/>
      <c r="E300" s="5"/>
      <c r="F300" s="6"/>
    </row>
    <row r="301" spans="1:6" s="28" customFormat="1" ht="36">
      <c r="A301" s="1">
        <f>A299+1</f>
        <v>6</v>
      </c>
      <c r="B301" s="29" t="s">
        <v>225</v>
      </c>
      <c r="C301" s="19" t="s">
        <v>26</v>
      </c>
      <c r="D301" s="29">
        <v>2</v>
      </c>
      <c r="E301" s="5"/>
      <c r="F301" s="204" t="str">
        <f>IF((D301*E301)=0," ",(D301*E301))</f>
        <v> </v>
      </c>
    </row>
    <row r="302" spans="1:6" s="74" customFormat="1" ht="13.5">
      <c r="A302" s="1"/>
      <c r="B302" s="29"/>
      <c r="C302" s="19"/>
      <c r="D302" s="29"/>
      <c r="E302" s="326"/>
      <c r="F302" s="327"/>
    </row>
    <row r="303" spans="1:6" s="74" customFormat="1" ht="36">
      <c r="A303" s="1">
        <f>A301+1</f>
        <v>7</v>
      </c>
      <c r="B303" s="29" t="s">
        <v>226</v>
      </c>
      <c r="C303" s="19" t="s">
        <v>26</v>
      </c>
      <c r="D303" s="29">
        <v>2</v>
      </c>
      <c r="E303" s="326"/>
      <c r="F303" s="327" t="str">
        <f>IF((D303*E303)=0," ",(D303*E303))</f>
        <v> </v>
      </c>
    </row>
    <row r="304" spans="1:6" s="28" customFormat="1" ht="13.5">
      <c r="A304" s="1"/>
      <c r="B304" s="29"/>
      <c r="C304" s="19"/>
      <c r="D304" s="5"/>
      <c r="E304" s="5"/>
      <c r="F304" s="6"/>
    </row>
    <row r="305" spans="1:6" s="28" customFormat="1" ht="13.5">
      <c r="A305" s="1">
        <f>A303+1</f>
        <v>8</v>
      </c>
      <c r="B305" s="29" t="s">
        <v>98</v>
      </c>
      <c r="C305" s="19" t="s">
        <v>26</v>
      </c>
      <c r="D305" s="20">
        <v>4</v>
      </c>
      <c r="E305" s="5"/>
      <c r="F305" s="204" t="str">
        <f>IF((D305*E305)=0," ",(D305*E305))</f>
        <v> </v>
      </c>
    </row>
    <row r="306" spans="1:6" s="28" customFormat="1" ht="13.5">
      <c r="A306" s="1"/>
      <c r="B306" s="29"/>
      <c r="C306" s="22"/>
      <c r="D306" s="23"/>
      <c r="E306" s="5"/>
      <c r="F306" s="6" t="str">
        <f>IF((D306*E306)=0," ",(D306*E306))</f>
        <v> </v>
      </c>
    </row>
    <row r="307" spans="1:6" s="28" customFormat="1" ht="13.5">
      <c r="A307" s="1">
        <f>A305+1</f>
        <v>9</v>
      </c>
      <c r="B307" s="29" t="s">
        <v>99</v>
      </c>
      <c r="C307" s="19" t="s">
        <v>26</v>
      </c>
      <c r="D307" s="20">
        <v>2</v>
      </c>
      <c r="E307" s="5"/>
      <c r="F307" s="204" t="str">
        <f>IF((D307*E307)=0," ",(D307*E307))</f>
        <v> </v>
      </c>
    </row>
    <row r="308" spans="1:6" s="28" customFormat="1" ht="13.5">
      <c r="A308" s="1"/>
      <c r="B308" s="29"/>
      <c r="C308" s="22"/>
      <c r="D308" s="23"/>
      <c r="E308" s="5"/>
      <c r="F308" s="6" t="str">
        <f>IF((D308*E308)=0," ",(D308*E308))</f>
        <v> </v>
      </c>
    </row>
    <row r="309" spans="1:6" s="28" customFormat="1" ht="13.5">
      <c r="A309" s="1">
        <f>A307+1</f>
        <v>10</v>
      </c>
      <c r="B309" s="29" t="s">
        <v>180</v>
      </c>
      <c r="C309" s="19" t="s">
        <v>26</v>
      </c>
      <c r="D309" s="20">
        <v>2</v>
      </c>
      <c r="E309" s="5"/>
      <c r="F309" s="204" t="str">
        <f>IF((D309*E309)=0," ",(D309*E309))</f>
        <v> </v>
      </c>
    </row>
    <row r="310" spans="1:6" s="28" customFormat="1" ht="13.5">
      <c r="A310" s="1"/>
      <c r="B310" s="29"/>
      <c r="C310" s="19"/>
      <c r="D310" s="20"/>
      <c r="E310" s="5"/>
      <c r="F310" s="6"/>
    </row>
    <row r="311" spans="1:6" s="28" customFormat="1" ht="24">
      <c r="A311" s="1">
        <f>A309+1</f>
        <v>11</v>
      </c>
      <c r="B311" s="29" t="s">
        <v>110</v>
      </c>
      <c r="C311" s="19" t="s">
        <v>19</v>
      </c>
      <c r="D311" s="20">
        <v>6</v>
      </c>
      <c r="E311" s="5"/>
      <c r="F311" s="204" t="str">
        <f aca="true" t="shared" si="5" ref="F311:F318">IF((D311*E311)=0," ",(D311*E311))</f>
        <v> </v>
      </c>
    </row>
    <row r="312" spans="1:6" s="28" customFormat="1" ht="13.5">
      <c r="A312" s="1"/>
      <c r="B312" s="22"/>
      <c r="C312" s="22"/>
      <c r="D312" s="23"/>
      <c r="E312" s="5"/>
      <c r="F312" s="6" t="str">
        <f t="shared" si="5"/>
        <v> </v>
      </c>
    </row>
    <row r="313" spans="1:6" s="28" customFormat="1" ht="24">
      <c r="A313" s="1">
        <f>A311+1</f>
        <v>12</v>
      </c>
      <c r="B313" s="29" t="s">
        <v>113</v>
      </c>
      <c r="C313" s="19" t="s">
        <v>19</v>
      </c>
      <c r="D313" s="20">
        <v>1</v>
      </c>
      <c r="E313" s="5"/>
      <c r="F313" s="204" t="str">
        <f t="shared" si="5"/>
        <v> </v>
      </c>
    </row>
    <row r="314" spans="1:6" s="28" customFormat="1" ht="13.5">
      <c r="A314" s="1"/>
      <c r="B314" s="29"/>
      <c r="C314" s="19"/>
      <c r="D314" s="20"/>
      <c r="E314" s="5"/>
      <c r="F314" s="6" t="str">
        <f t="shared" si="5"/>
        <v> </v>
      </c>
    </row>
    <row r="315" spans="1:6" s="28" customFormat="1" ht="36">
      <c r="A315" s="1">
        <f>A313+1</f>
        <v>13</v>
      </c>
      <c r="B315" s="29" t="s">
        <v>89</v>
      </c>
      <c r="C315" s="19" t="s">
        <v>21</v>
      </c>
      <c r="D315" s="20">
        <v>320</v>
      </c>
      <c r="E315" s="5"/>
      <c r="F315" s="204" t="str">
        <f t="shared" si="5"/>
        <v> </v>
      </c>
    </row>
    <row r="316" spans="1:6" s="28" customFormat="1" ht="27" customHeight="1" hidden="1">
      <c r="A316" s="1"/>
      <c r="B316" s="108" t="s">
        <v>100</v>
      </c>
      <c r="C316" s="19" t="s">
        <v>21</v>
      </c>
      <c r="D316" s="20">
        <v>40</v>
      </c>
      <c r="E316" s="5"/>
      <c r="F316" s="204" t="str">
        <f t="shared" si="5"/>
        <v> </v>
      </c>
    </row>
    <row r="317" spans="1:6" s="28" customFormat="1" ht="13.5" hidden="1">
      <c r="A317" s="1"/>
      <c r="B317" s="29"/>
      <c r="C317" s="19"/>
      <c r="D317" s="20"/>
      <c r="E317" s="5"/>
      <c r="F317" s="204" t="str">
        <f t="shared" si="5"/>
        <v> </v>
      </c>
    </row>
    <row r="318" spans="1:6" s="28" customFormat="1" ht="51.75" customHeight="1" hidden="1">
      <c r="A318" s="1" t="e">
        <f>#REF!+1</f>
        <v>#REF!</v>
      </c>
      <c r="B318" s="29" t="s">
        <v>106</v>
      </c>
      <c r="C318" s="19" t="s">
        <v>21</v>
      </c>
      <c r="D318" s="20">
        <v>210</v>
      </c>
      <c r="E318" s="5"/>
      <c r="F318" s="204" t="str">
        <f t="shared" si="5"/>
        <v> </v>
      </c>
    </row>
    <row r="319" spans="1:6" s="74" customFormat="1" ht="13.5" customHeight="1">
      <c r="A319" s="1"/>
      <c r="B319" s="29"/>
      <c r="C319" s="19"/>
      <c r="D319" s="20"/>
      <c r="E319" s="326"/>
      <c r="F319" s="327"/>
    </row>
    <row r="320" spans="1:6" s="74" customFormat="1" ht="36">
      <c r="A320" s="1">
        <f>A315+1</f>
        <v>14</v>
      </c>
      <c r="B320" s="29" t="s">
        <v>227</v>
      </c>
      <c r="C320" s="19" t="s">
        <v>21</v>
      </c>
      <c r="D320" s="20">
        <v>140</v>
      </c>
      <c r="E320" s="326"/>
      <c r="F320" s="327" t="str">
        <f>IF((D320*E320)=0," ",(D320*E320))</f>
        <v> </v>
      </c>
    </row>
    <row r="321" spans="1:6" s="74" customFormat="1" ht="13.5" customHeight="1">
      <c r="A321" s="1"/>
      <c r="B321" s="29"/>
      <c r="C321" s="19"/>
      <c r="D321" s="20"/>
      <c r="E321" s="326"/>
      <c r="F321" s="327"/>
    </row>
    <row r="322" spans="1:6" s="74" customFormat="1" ht="13.5">
      <c r="A322" s="1">
        <f>A320+1</f>
        <v>15</v>
      </c>
      <c r="B322" s="7" t="s">
        <v>228</v>
      </c>
      <c r="C322" s="3" t="s">
        <v>19</v>
      </c>
      <c r="D322" s="4">
        <v>2</v>
      </c>
      <c r="E322" s="244"/>
      <c r="F322" s="245">
        <f>+D322*E322</f>
        <v>0</v>
      </c>
    </row>
    <row r="323" spans="1:6" s="74" customFormat="1" ht="79.5" customHeight="1">
      <c r="A323" s="1"/>
      <c r="B323" s="26" t="s">
        <v>229</v>
      </c>
      <c r="C323" s="3"/>
      <c r="D323" s="4"/>
      <c r="E323" s="244"/>
      <c r="F323" s="245"/>
    </row>
    <row r="324" spans="1:6" s="74" customFormat="1" ht="14.25" customHeight="1">
      <c r="A324" s="1"/>
      <c r="B324" s="29"/>
      <c r="C324" s="19"/>
      <c r="D324" s="20"/>
      <c r="E324" s="326"/>
      <c r="F324" s="327"/>
    </row>
    <row r="325" spans="1:9" s="189" customFormat="1" ht="48">
      <c r="A325" s="1">
        <f>A315+1</f>
        <v>14</v>
      </c>
      <c r="B325" s="7" t="s">
        <v>88</v>
      </c>
      <c r="C325" s="19"/>
      <c r="D325" s="25"/>
      <c r="E325" s="326"/>
      <c r="F325" s="327" t="str">
        <f>IF((D325*E325)=0," ",(D325*E325))</f>
        <v> </v>
      </c>
      <c r="H325" s="187"/>
      <c r="I325" s="188"/>
    </row>
    <row r="326" spans="1:9" s="189" customFormat="1" ht="12">
      <c r="A326" s="1"/>
      <c r="B326" s="174" t="s">
        <v>75</v>
      </c>
      <c r="C326" s="19" t="s">
        <v>21</v>
      </c>
      <c r="D326" s="25">
        <v>14</v>
      </c>
      <c r="E326" s="326"/>
      <c r="F326" s="327" t="str">
        <f>IF((D326*E326)=0," ",(D326*E326))</f>
        <v> </v>
      </c>
      <c r="H326" s="187"/>
      <c r="I326" s="188"/>
    </row>
    <row r="327" spans="1:9" s="189" customFormat="1" ht="12">
      <c r="A327" s="1"/>
      <c r="B327" s="174" t="s">
        <v>181</v>
      </c>
      <c r="C327" s="19" t="s">
        <v>21</v>
      </c>
      <c r="D327" s="25">
        <v>12</v>
      </c>
      <c r="E327" s="326"/>
      <c r="F327" s="327" t="str">
        <f>IF((D327*E327)=0," ",(D327*E327))</f>
        <v> </v>
      </c>
      <c r="H327" s="187"/>
      <c r="I327" s="188"/>
    </row>
    <row r="328" spans="1:6" s="74" customFormat="1" ht="11.25" customHeight="1">
      <c r="A328" s="1"/>
      <c r="B328" s="29"/>
      <c r="C328" s="19"/>
      <c r="D328" s="20"/>
      <c r="E328" s="326"/>
      <c r="F328" s="327"/>
    </row>
    <row r="329" spans="1:6" s="28" customFormat="1" ht="13.5">
      <c r="A329" s="1">
        <f>A325+1</f>
        <v>15</v>
      </c>
      <c r="B329" s="29" t="s">
        <v>109</v>
      </c>
      <c r="C329" s="19" t="s">
        <v>26</v>
      </c>
      <c r="D329" s="37">
        <v>17</v>
      </c>
      <c r="E329" s="5"/>
      <c r="F329" s="204" t="str">
        <f>IF((D329*E329)=0," ",(D329*E329))</f>
        <v> </v>
      </c>
    </row>
    <row r="330" spans="1:6" s="28" customFormat="1" ht="13.5">
      <c r="A330" s="1"/>
      <c r="B330" s="107"/>
      <c r="C330" s="3"/>
      <c r="D330" s="37"/>
      <c r="E330" s="5"/>
      <c r="F330" s="6"/>
    </row>
    <row r="331" spans="1:6" s="28" customFormat="1" ht="13.5">
      <c r="A331" s="1">
        <f>A329+1</f>
        <v>16</v>
      </c>
      <c r="B331" s="29" t="s">
        <v>101</v>
      </c>
      <c r="C331" s="19" t="s">
        <v>26</v>
      </c>
      <c r="D331" s="37">
        <v>8</v>
      </c>
      <c r="E331" s="5"/>
      <c r="F331" s="204" t="str">
        <f>IF((D331*E331)=0," ",(D331*E331))</f>
        <v> </v>
      </c>
    </row>
    <row r="332" spans="1:6" s="28" customFormat="1" ht="13.5">
      <c r="A332" s="1"/>
      <c r="B332" s="107"/>
      <c r="C332" s="3"/>
      <c r="D332" s="37"/>
      <c r="E332" s="5"/>
      <c r="F332" s="6"/>
    </row>
    <row r="333" spans="1:9" s="68" customFormat="1" ht="12">
      <c r="A333" s="1">
        <f>A331+1</f>
        <v>17</v>
      </c>
      <c r="B333" s="26" t="s">
        <v>85</v>
      </c>
      <c r="C333" s="19" t="s">
        <v>23</v>
      </c>
      <c r="D333" s="25">
        <v>1</v>
      </c>
      <c r="E333" s="5"/>
      <c r="F333" s="6">
        <f>SUM(F290:F332)*5%</f>
        <v>0</v>
      </c>
      <c r="H333" s="106"/>
      <c r="I333" s="70"/>
    </row>
    <row r="334" spans="1:6" s="28" customFormat="1" ht="14.25" thickBot="1">
      <c r="A334" s="31"/>
      <c r="B334" s="18"/>
      <c r="C334" s="19"/>
      <c r="D334" s="25"/>
      <c r="E334" s="5"/>
      <c r="F334" s="6" t="str">
        <f>IF((D334*E334)=0," ",(D334*E334))</f>
        <v> </v>
      </c>
    </row>
    <row r="335" spans="1:9" s="68" customFormat="1" ht="24.75" thickBot="1" thickTop="1">
      <c r="A335" s="109"/>
      <c r="B335" s="32" t="str">
        <f>B287</f>
        <v>4. ELEKTRIČNE INŠTALACIJE ZA NOTRANJE TELEKOMUNIKACIJE</v>
      </c>
      <c r="C335" s="33"/>
      <c r="D335" s="179"/>
      <c r="E335" s="34"/>
      <c r="F335" s="35">
        <f>SUM(F290:F333)</f>
        <v>0</v>
      </c>
      <c r="H335" s="69"/>
      <c r="I335" s="70"/>
    </row>
    <row r="336" spans="1:9" s="68" customFormat="1" ht="16.5" customHeight="1" thickTop="1">
      <c r="A336" s="190"/>
      <c r="B336" s="110"/>
      <c r="C336" s="111"/>
      <c r="D336" s="191"/>
      <c r="E336" s="112"/>
      <c r="F336" s="113"/>
      <c r="H336" s="69"/>
      <c r="I336" s="70"/>
    </row>
    <row r="337" spans="1:8" s="68" customFormat="1" ht="15">
      <c r="A337" s="1"/>
      <c r="B337" s="103" t="s">
        <v>112</v>
      </c>
      <c r="C337" s="3" t="s">
        <v>14</v>
      </c>
      <c r="D337" s="37"/>
      <c r="E337" s="5"/>
      <c r="F337" s="6"/>
      <c r="H337" s="70"/>
    </row>
    <row r="338" spans="1:8" s="189" customFormat="1" ht="15">
      <c r="A338" s="1"/>
      <c r="B338" s="103"/>
      <c r="C338" s="3"/>
      <c r="D338" s="328"/>
      <c r="E338" s="326"/>
      <c r="F338" s="327"/>
      <c r="H338" s="188"/>
    </row>
    <row r="339" spans="1:8" s="68" customFormat="1" ht="27">
      <c r="A339" s="1"/>
      <c r="B339" s="334" t="s">
        <v>201</v>
      </c>
      <c r="C339" s="3"/>
      <c r="D339" s="37"/>
      <c r="E339" s="5"/>
      <c r="F339" s="6"/>
      <c r="H339" s="70"/>
    </row>
    <row r="340" spans="1:8" s="189" customFormat="1" ht="13.5">
      <c r="A340" s="1"/>
      <c r="B340" s="334"/>
      <c r="C340" s="3"/>
      <c r="D340" s="328"/>
      <c r="E340" s="326"/>
      <c r="F340" s="327"/>
      <c r="H340" s="188"/>
    </row>
    <row r="341" spans="1:6" s="194" customFormat="1" ht="90.75" customHeight="1">
      <c r="A341" s="1">
        <v>1</v>
      </c>
      <c r="B341" s="333" t="s">
        <v>202</v>
      </c>
      <c r="C341" s="19" t="s">
        <v>26</v>
      </c>
      <c r="D341" s="37">
        <v>65</v>
      </c>
      <c r="E341" s="5"/>
      <c r="F341" s="204" t="str">
        <f>IF((D341*E341)=0," ",(D341*E341))</f>
        <v> </v>
      </c>
    </row>
    <row r="342" spans="1:6" s="194" customFormat="1" ht="13.5">
      <c r="A342" s="1"/>
      <c r="B342" s="318"/>
      <c r="C342" s="19"/>
      <c r="D342" s="37"/>
      <c r="E342" s="5"/>
      <c r="F342" s="292"/>
    </row>
    <row r="343" spans="1:6" s="194" customFormat="1" ht="96">
      <c r="A343" s="1">
        <f>A341+1</f>
        <v>2</v>
      </c>
      <c r="B343" s="318" t="s">
        <v>203</v>
      </c>
      <c r="C343" s="19" t="s">
        <v>26</v>
      </c>
      <c r="D343" s="37">
        <v>52</v>
      </c>
      <c r="E343" s="5"/>
      <c r="F343" s="204" t="str">
        <f>IF((D343*E343)=0," ",(D343*E343))</f>
        <v> </v>
      </c>
    </row>
    <row r="344" spans="1:6" s="194" customFormat="1" ht="13.5">
      <c r="A344" s="1"/>
      <c r="B344" s="318"/>
      <c r="C344" s="19"/>
      <c r="D344" s="328"/>
      <c r="E344" s="326"/>
      <c r="F344" s="327"/>
    </row>
    <row r="345" spans="1:6" s="194" customFormat="1" ht="27">
      <c r="A345" s="1"/>
      <c r="B345" s="334" t="s">
        <v>204</v>
      </c>
      <c r="C345" s="19"/>
      <c r="D345" s="328"/>
      <c r="E345" s="326"/>
      <c r="F345" s="327"/>
    </row>
    <row r="346" spans="1:6" s="194" customFormat="1" ht="13.5">
      <c r="A346" s="1"/>
      <c r="B346" s="318"/>
      <c r="C346" s="19"/>
      <c r="D346" s="37"/>
      <c r="E346" s="5"/>
      <c r="F346" s="292"/>
    </row>
    <row r="347" spans="1:6" s="194" customFormat="1" ht="69">
      <c r="A347" s="1">
        <f>A343+1</f>
        <v>3</v>
      </c>
      <c r="B347" s="318" t="s">
        <v>205</v>
      </c>
      <c r="C347" s="19" t="s">
        <v>26</v>
      </c>
      <c r="D347" s="37">
        <v>54</v>
      </c>
      <c r="E347" s="5"/>
      <c r="F347" s="204" t="str">
        <f>IF((D347*E347)=0," ",(D347*E347))</f>
        <v> </v>
      </c>
    </row>
    <row r="348" spans="1:6" s="194" customFormat="1" ht="13.5">
      <c r="A348" s="1"/>
      <c r="B348" s="318"/>
      <c r="C348" s="19"/>
      <c r="D348" s="37"/>
      <c r="E348" s="5"/>
      <c r="F348" s="292"/>
    </row>
    <row r="349" spans="1:6" s="194" customFormat="1" ht="123.75">
      <c r="A349" s="1">
        <f>A347+1</f>
        <v>4</v>
      </c>
      <c r="B349" s="318" t="s">
        <v>206</v>
      </c>
      <c r="C349" s="19" t="s">
        <v>26</v>
      </c>
      <c r="D349" s="37">
        <v>9</v>
      </c>
      <c r="E349" s="5"/>
      <c r="F349" s="204" t="str">
        <f>IF((D349*E349)=0," ",(D349*E349))</f>
        <v> </v>
      </c>
    </row>
    <row r="350" spans="1:6" s="194" customFormat="1" ht="13.5">
      <c r="A350" s="1"/>
      <c r="B350" s="319"/>
      <c r="C350" s="19"/>
      <c r="D350" s="37"/>
      <c r="E350" s="5"/>
      <c r="F350" s="292"/>
    </row>
    <row r="351" spans="1:6" s="194" customFormat="1" ht="27">
      <c r="A351" s="1"/>
      <c r="B351" s="332" t="s">
        <v>207</v>
      </c>
      <c r="C351" s="19"/>
      <c r="D351" s="328"/>
      <c r="E351" s="326"/>
      <c r="F351" s="292"/>
    </row>
    <row r="352" spans="1:6" s="194" customFormat="1" ht="13.5">
      <c r="A352" s="1"/>
      <c r="B352" s="319"/>
      <c r="C352" s="19"/>
      <c r="D352" s="328"/>
      <c r="E352" s="326"/>
      <c r="F352" s="292"/>
    </row>
    <row r="353" spans="1:6" s="194" customFormat="1" ht="54.75">
      <c r="A353" s="1">
        <f>A349+1</f>
        <v>5</v>
      </c>
      <c r="B353" s="318" t="s">
        <v>208</v>
      </c>
      <c r="C353" s="19" t="s">
        <v>26</v>
      </c>
      <c r="D353" s="37">
        <v>9</v>
      </c>
      <c r="E353" s="5"/>
      <c r="F353" s="204" t="str">
        <f>IF((D353*E353)=0," ",(D353*E353))</f>
        <v> </v>
      </c>
    </row>
    <row r="354" spans="1:6" s="194" customFormat="1" ht="13.5">
      <c r="A354" s="1"/>
      <c r="B354" s="195"/>
      <c r="C354" s="19"/>
      <c r="D354" s="37"/>
      <c r="E354" s="5"/>
      <c r="F354" s="292"/>
    </row>
    <row r="355" spans="1:6" s="194" customFormat="1" ht="69">
      <c r="A355" s="1">
        <f>A353+1</f>
        <v>6</v>
      </c>
      <c r="B355" s="318" t="s">
        <v>209</v>
      </c>
      <c r="C355" s="19" t="s">
        <v>26</v>
      </c>
      <c r="D355" s="37">
        <v>24</v>
      </c>
      <c r="E355" s="5"/>
      <c r="F355" s="204" t="str">
        <f>IF((D355*E355)=0," ",(D355*E355))</f>
        <v> </v>
      </c>
    </row>
    <row r="356" spans="1:6" s="194" customFormat="1" ht="13.5">
      <c r="A356" s="1"/>
      <c r="B356" s="318"/>
      <c r="C356" s="19"/>
      <c r="D356" s="37"/>
      <c r="E356" s="5"/>
      <c r="F356" s="292"/>
    </row>
    <row r="357" spans="1:6" s="194" customFormat="1" ht="54.75">
      <c r="A357" s="1">
        <f>A355+1</f>
        <v>7</v>
      </c>
      <c r="B357" s="318" t="s">
        <v>210</v>
      </c>
      <c r="C357" s="19" t="s">
        <v>26</v>
      </c>
      <c r="D357" s="37">
        <v>11</v>
      </c>
      <c r="E357" s="5"/>
      <c r="F357" s="204" t="str">
        <f>IF((D357*E357)=0," ",(D357*E357))</f>
        <v> </v>
      </c>
    </row>
    <row r="358" spans="1:6" s="194" customFormat="1" ht="13.5">
      <c r="A358" s="1"/>
      <c r="B358" s="318"/>
      <c r="C358" s="19"/>
      <c r="D358" s="37"/>
      <c r="E358" s="5"/>
      <c r="F358" s="292"/>
    </row>
    <row r="359" spans="1:6" s="194" customFormat="1" ht="27">
      <c r="A359" s="1">
        <f>A357+1</f>
        <v>8</v>
      </c>
      <c r="B359" s="318" t="s">
        <v>211</v>
      </c>
      <c r="C359" s="19" t="s">
        <v>26</v>
      </c>
      <c r="D359" s="37">
        <v>9</v>
      </c>
      <c r="E359" s="5"/>
      <c r="F359" s="204" t="str">
        <f>IF((D359*E359)=0," ",(D359*E359))</f>
        <v> </v>
      </c>
    </row>
    <row r="360" spans="1:6" s="194" customFormat="1" ht="13.5">
      <c r="A360" s="1"/>
      <c r="B360" s="318"/>
      <c r="C360" s="19"/>
      <c r="D360" s="37"/>
      <c r="E360" s="5"/>
      <c r="F360" s="292"/>
    </row>
    <row r="361" spans="1:6" s="194" customFormat="1" ht="54.75">
      <c r="A361" s="1">
        <f>A359+1</f>
        <v>9</v>
      </c>
      <c r="B361" s="318" t="s">
        <v>212</v>
      </c>
      <c r="C361" s="19" t="s">
        <v>21</v>
      </c>
      <c r="D361" s="37">
        <v>192</v>
      </c>
      <c r="E361" s="5"/>
      <c r="F361" s="204" t="str">
        <f>IF((D361*E361)=0," ",(D361*E361))</f>
        <v> </v>
      </c>
    </row>
    <row r="362" spans="1:6" s="194" customFormat="1" ht="13.5">
      <c r="A362" s="1"/>
      <c r="B362" s="318"/>
      <c r="C362" s="19"/>
      <c r="D362" s="328"/>
      <c r="E362" s="326"/>
      <c r="F362" s="327"/>
    </row>
    <row r="363" spans="1:6" s="194" customFormat="1" ht="41.25">
      <c r="A363" s="1"/>
      <c r="B363" s="334" t="s">
        <v>213</v>
      </c>
      <c r="C363" s="19"/>
      <c r="D363" s="37"/>
      <c r="E363" s="5"/>
      <c r="F363" s="292"/>
    </row>
    <row r="364" spans="1:6" s="194" customFormat="1" ht="13.5">
      <c r="A364" s="1"/>
      <c r="B364" s="318"/>
      <c r="C364" s="19"/>
      <c r="D364" s="328"/>
      <c r="E364" s="326"/>
      <c r="F364" s="292"/>
    </row>
    <row r="365" spans="1:6" s="194" customFormat="1" ht="54.75">
      <c r="A365" s="1">
        <f>A361+1</f>
        <v>10</v>
      </c>
      <c r="B365" s="318" t="s">
        <v>214</v>
      </c>
      <c r="C365" s="19" t="s">
        <v>26</v>
      </c>
      <c r="D365" s="37">
        <v>44</v>
      </c>
      <c r="E365" s="5"/>
      <c r="F365" s="204" t="str">
        <f>IF((D365*E365)=0," ",(D365*E365))</f>
        <v> </v>
      </c>
    </row>
    <row r="366" spans="1:6" s="194" customFormat="1" ht="13.5">
      <c r="A366" s="1"/>
      <c r="B366" s="318"/>
      <c r="C366" s="19"/>
      <c r="D366" s="37"/>
      <c r="E366" s="5"/>
      <c r="F366" s="292"/>
    </row>
    <row r="367" spans="1:6" s="194" customFormat="1" ht="69">
      <c r="A367" s="1">
        <f>A365+1</f>
        <v>11</v>
      </c>
      <c r="B367" s="318" t="s">
        <v>215</v>
      </c>
      <c r="C367" s="19" t="s">
        <v>26</v>
      </c>
      <c r="D367" s="37">
        <v>28</v>
      </c>
      <c r="E367" s="5"/>
      <c r="F367" s="204" t="str">
        <f>IF((D367*E367)=0," ",(D367*E367))</f>
        <v> </v>
      </c>
    </row>
    <row r="368" spans="1:6" s="194" customFormat="1" ht="13.5">
      <c r="A368" s="1"/>
      <c r="B368" s="318"/>
      <c r="C368" s="19"/>
      <c r="D368" s="37"/>
      <c r="E368" s="5"/>
      <c r="F368" s="292"/>
    </row>
    <row r="369" spans="1:6" s="194" customFormat="1" ht="54.75">
      <c r="A369" s="1">
        <f>A367+1</f>
        <v>12</v>
      </c>
      <c r="B369" s="318" t="s">
        <v>216</v>
      </c>
      <c r="C369" s="19" t="s">
        <v>21</v>
      </c>
      <c r="D369" s="37">
        <v>345</v>
      </c>
      <c r="E369" s="5"/>
      <c r="F369" s="204" t="str">
        <f>IF((D369*E369)=0," ",(D369*E369))</f>
        <v> </v>
      </c>
    </row>
    <row r="370" spans="1:6" s="194" customFormat="1" ht="13.5">
      <c r="A370" s="1"/>
      <c r="B370" s="318"/>
      <c r="C370" s="19"/>
      <c r="D370" s="37"/>
      <c r="E370" s="5"/>
      <c r="F370" s="292"/>
    </row>
    <row r="371" spans="1:6" s="194" customFormat="1" ht="27">
      <c r="A371" s="1">
        <f>A369+1</f>
        <v>13</v>
      </c>
      <c r="B371" s="318" t="s">
        <v>80</v>
      </c>
      <c r="C371" s="19" t="s">
        <v>23</v>
      </c>
      <c r="D371" s="37">
        <v>1</v>
      </c>
      <c r="E371" s="5"/>
      <c r="F371" s="204" t="str">
        <f>IF((D371*E371)=0," ",(D371*E371))</f>
        <v> </v>
      </c>
    </row>
    <row r="372" spans="1:6" s="195" customFormat="1" ht="13.5">
      <c r="A372" s="1"/>
      <c r="B372" s="291"/>
      <c r="C372" s="106"/>
      <c r="D372" s="293"/>
      <c r="E372" s="5"/>
      <c r="F372" s="204"/>
    </row>
    <row r="373" spans="1:9" s="68" customFormat="1" ht="12">
      <c r="A373" s="1">
        <f>A371+1</f>
        <v>14</v>
      </c>
      <c r="B373" s="26" t="s">
        <v>85</v>
      </c>
      <c r="C373" s="106" t="s">
        <v>108</v>
      </c>
      <c r="D373" s="294">
        <v>5</v>
      </c>
      <c r="E373" s="105"/>
      <c r="F373" s="204">
        <f>SUM(F341:F371)*5%</f>
        <v>0</v>
      </c>
      <c r="H373" s="106"/>
      <c r="I373" s="70"/>
    </row>
    <row r="374" spans="1:6" s="28" customFormat="1" ht="14.25" thickBot="1">
      <c r="A374" s="1"/>
      <c r="B374" s="18"/>
      <c r="C374" s="19"/>
      <c r="D374" s="25"/>
      <c r="E374" s="193"/>
      <c r="F374" s="6" t="str">
        <f>IF((D374*E374)=0," ",(D374*E374))</f>
        <v> </v>
      </c>
    </row>
    <row r="375" spans="1:6" ht="15" thickBot="1" thickTop="1">
      <c r="A375" s="109"/>
      <c r="B375" s="32" t="str">
        <f>B337</f>
        <v>5. STRELOVODNA INŠTALACIJA</v>
      </c>
      <c r="C375" s="33"/>
      <c r="D375" s="179"/>
      <c r="E375" s="34"/>
      <c r="F375" s="35">
        <f>SUM(F341:F374)</f>
        <v>0</v>
      </c>
    </row>
    <row r="376" spans="1:6" ht="14.25" thickTop="1">
      <c r="A376" s="234"/>
      <c r="B376" s="235"/>
      <c r="C376" s="236"/>
      <c r="D376" s="237"/>
      <c r="E376" s="238"/>
      <c r="F376" s="239"/>
    </row>
    <row r="377" spans="1:6" ht="13.5">
      <c r="A377" s="234"/>
      <c r="B377" s="235"/>
      <c r="C377" s="236"/>
      <c r="D377" s="237"/>
      <c r="E377" s="238"/>
      <c r="F377" s="239"/>
    </row>
    <row r="378" spans="1:6" ht="13.5">
      <c r="A378" s="234"/>
      <c r="B378" s="235"/>
      <c r="C378" s="236"/>
      <c r="D378" s="237"/>
      <c r="E378" s="238"/>
      <c r="F378" s="239"/>
    </row>
    <row r="379" spans="1:6" ht="13.5">
      <c r="A379" s="234"/>
      <c r="B379" s="235"/>
      <c r="C379" s="236"/>
      <c r="D379" s="237"/>
      <c r="E379" s="238"/>
      <c r="F379" s="239"/>
    </row>
    <row r="380" spans="1:6" ht="13.5">
      <c r="A380" s="234"/>
      <c r="B380" s="235"/>
      <c r="C380" s="236"/>
      <c r="D380" s="237"/>
      <c r="E380" s="238"/>
      <c r="F380" s="239"/>
    </row>
    <row r="381" spans="1:6" ht="13.5">
      <c r="A381" s="190"/>
      <c r="B381" s="110"/>
      <c r="C381" s="111"/>
      <c r="D381" s="191"/>
      <c r="E381" s="112"/>
      <c r="F381" s="113"/>
    </row>
    <row r="382" spans="1:6" ht="46.5">
      <c r="A382" s="36" t="s">
        <v>7</v>
      </c>
      <c r="B382" s="103" t="s">
        <v>27</v>
      </c>
      <c r="C382" s="3" t="s">
        <v>14</v>
      </c>
      <c r="D382" s="37"/>
      <c r="E382" s="5"/>
      <c r="F382" s="6"/>
    </row>
    <row r="383" spans="1:6" ht="15">
      <c r="A383" s="36"/>
      <c r="B383" s="119"/>
      <c r="C383" s="120"/>
      <c r="D383" s="137"/>
      <c r="E383" s="137"/>
      <c r="F383" s="138"/>
    </row>
    <row r="384" spans="1:6" ht="15.75" thickBot="1">
      <c r="A384" s="139" t="s">
        <v>7</v>
      </c>
      <c r="B384" s="119"/>
      <c r="C384" s="120"/>
      <c r="D384" s="137"/>
      <c r="E384" s="137"/>
      <c r="F384" s="138"/>
    </row>
    <row r="385" spans="1:6" ht="15" thickTop="1">
      <c r="A385" s="139"/>
      <c r="B385" s="122" t="str">
        <f>+B29</f>
        <v>1. RAZSVETLJAVA</v>
      </c>
      <c r="C385" s="123" t="s">
        <v>14</v>
      </c>
      <c r="D385" s="196"/>
      <c r="E385" s="197"/>
      <c r="F385" s="124">
        <f>F100</f>
        <v>0</v>
      </c>
    </row>
    <row r="386" spans="1:6" ht="28.5">
      <c r="A386" s="139"/>
      <c r="B386" s="129" t="str">
        <f>B102</f>
        <v>2. INŠTALACIJA ZA MOČNOSTNI DEL</v>
      </c>
      <c r="C386" s="125"/>
      <c r="D386" s="149"/>
      <c r="E386" s="198"/>
      <c r="F386" s="127">
        <f>F254</f>
        <v>0</v>
      </c>
    </row>
    <row r="387" spans="1:6" ht="28.5">
      <c r="A387" s="139"/>
      <c r="B387" s="129" t="str">
        <f>B256</f>
        <v>3. INŠTALACIJA ZA IZENAČITEV POTENCIALOV</v>
      </c>
      <c r="C387" s="125"/>
      <c r="D387" s="149"/>
      <c r="E387" s="198"/>
      <c r="F387" s="127">
        <f>F285</f>
        <v>0</v>
      </c>
    </row>
    <row r="388" spans="1:6" ht="28.5">
      <c r="A388" s="139"/>
      <c r="B388" s="129" t="str">
        <f>B287</f>
        <v>4. ELEKTRIČNE INŠTALACIJE ZA NOTRANJE TELEKOMUNIKACIJE</v>
      </c>
      <c r="C388" s="125"/>
      <c r="D388" s="149"/>
      <c r="E388" s="198"/>
      <c r="F388" s="127">
        <f>F335</f>
        <v>0</v>
      </c>
    </row>
    <row r="389" spans="1:6" ht="15" thickBot="1">
      <c r="A389" s="139" t="s">
        <v>7</v>
      </c>
      <c r="B389" s="128" t="str">
        <f>B337</f>
        <v>5. STRELOVODNA INŠTALACIJA</v>
      </c>
      <c r="C389" s="125"/>
      <c r="D389" s="149"/>
      <c r="E389" s="198"/>
      <c r="F389" s="127">
        <f>F375</f>
        <v>0</v>
      </c>
    </row>
    <row r="390" spans="1:6" ht="15" thickBot="1">
      <c r="A390" s="150" t="s">
        <v>7</v>
      </c>
      <c r="B390" s="80" t="s">
        <v>29</v>
      </c>
      <c r="C390" s="81" t="s">
        <v>14</v>
      </c>
      <c r="D390" s="151"/>
      <c r="E390" s="199"/>
      <c r="F390" s="84">
        <f>SUM(F385:F389)</f>
        <v>0</v>
      </c>
    </row>
    <row r="391" spans="1:6" ht="15" thickTop="1">
      <c r="A391" s="150"/>
      <c r="B391" s="130"/>
      <c r="C391" s="39"/>
      <c r="D391" s="150"/>
      <c r="E391" s="150"/>
      <c r="F391" s="152"/>
    </row>
    <row r="392" spans="1:6" ht="14.25">
      <c r="A392" s="150"/>
      <c r="B392" s="130"/>
      <c r="C392" s="39"/>
      <c r="D392" s="150"/>
      <c r="E392" s="150"/>
      <c r="F392" s="152"/>
    </row>
    <row r="393" spans="1:6" ht="15" thickBot="1">
      <c r="A393" s="150"/>
      <c r="B393" s="131"/>
      <c r="C393" s="39"/>
      <c r="D393" s="150"/>
      <c r="E393" s="150"/>
      <c r="F393" s="132"/>
    </row>
    <row r="394" spans="1:6" ht="15" thickBot="1" thickTop="1">
      <c r="A394" s="150"/>
      <c r="B394" s="75" t="s">
        <v>79</v>
      </c>
      <c r="C394" s="76"/>
      <c r="D394" s="153"/>
      <c r="E394" s="78"/>
      <c r="F394" s="79">
        <f>F390*0.22</f>
        <v>0</v>
      </c>
    </row>
    <row r="395" spans="1:6" ht="15" thickBot="1">
      <c r="A395" s="36"/>
      <c r="B395" s="80" t="s">
        <v>30</v>
      </c>
      <c r="C395" s="81" t="s">
        <v>14</v>
      </c>
      <c r="D395" s="151"/>
      <c r="E395" s="199"/>
      <c r="F395" s="84">
        <f>SUM(F390:F394)</f>
        <v>0</v>
      </c>
    </row>
    <row r="396" spans="1:6" ht="14.25" thickTop="1">
      <c r="A396" s="36"/>
      <c r="B396" s="133"/>
      <c r="C396" s="42"/>
      <c r="D396" s="36"/>
      <c r="E396" s="36"/>
      <c r="F396" s="154"/>
    </row>
    <row r="397" spans="1:6" ht="13.5">
      <c r="A397" s="36"/>
      <c r="B397" s="133"/>
      <c r="C397" s="42"/>
      <c r="D397" s="36"/>
      <c r="E397" s="36"/>
      <c r="F397" s="154"/>
    </row>
    <row r="398" spans="2:6" ht="13.5">
      <c r="B398" s="133"/>
      <c r="C398" s="42"/>
      <c r="D398" s="36"/>
      <c r="E398" s="36"/>
      <c r="F398" s="154"/>
    </row>
  </sheetData>
  <sheetProtection/>
  <mergeCells count="1">
    <mergeCell ref="B10:E10"/>
  </mergeCells>
  <printOptions/>
  <pageMargins left="0.7874015748031497" right="0.7874015748031497" top="1.1811023622047245" bottom="0.984251968503937" header="0.5118110236220472" footer="0.5905511811023623"/>
  <pageSetup fitToHeight="0" fitToWidth="1" horizontalDpi="600" verticalDpi="600" orientation="portrait" paperSize="9" r:id="rId3"/>
  <headerFooter alignWithMargins="0">
    <oddFooter xml:space="preserve">&amp;L&amp;"ChaletOffice,Običajno"&amp;8 ________________________________________________________________
&amp;C&amp;"ChaletOffice,Običajno"&amp;8stran: &amp;P&amp;R&amp;14  </oddFooter>
  </headerFooter>
  <rowBreaks count="14" manualBreakCount="14">
    <brk id="62" max="5" man="1"/>
    <brk id="87" max="5" man="1"/>
    <brk id="100" max="255" man="1"/>
    <brk id="125" max="255" man="1"/>
    <brk id="149" max="5" man="1"/>
    <brk id="187" max="5" man="1"/>
    <brk id="219" max="5" man="1"/>
    <brk id="249" max="5" man="1"/>
    <brk id="255" max="255" man="1"/>
    <brk id="280" max="5" man="1"/>
    <brk id="286" max="255" man="1"/>
    <brk id="336" max="255" man="1"/>
    <brk id="372" max="5" man="1"/>
    <brk id="378" max="5" man="1"/>
  </rowBreaks>
  <colBreaks count="1" manualBreakCount="1">
    <brk id="6" max="65535" man="1"/>
  </colBreaks>
  <legacyDrawing r:id="rId2"/>
  <oleObjects>
    <oleObject progId="MSPhotoEd.3" shapeId="100717" r:id="rId1"/>
  </oleObjects>
</worksheet>
</file>

<file path=xl/worksheets/sheet3.xml><?xml version="1.0" encoding="utf-8"?>
<worksheet xmlns="http://schemas.openxmlformats.org/spreadsheetml/2006/main" xmlns:r="http://schemas.openxmlformats.org/officeDocument/2006/relationships">
  <dimension ref="A1:N113"/>
  <sheetViews>
    <sheetView tabSelected="1" view="pageBreakPreview" zoomScale="130" zoomScaleSheetLayoutView="130" workbookViewId="0" topLeftCell="A87">
      <selection activeCell="K107" sqref="K107"/>
    </sheetView>
  </sheetViews>
  <sheetFormatPr defaultColWidth="5.421875" defaultRowHeight="12.75" outlineLevelRow="1"/>
  <cols>
    <col min="1" max="1" width="7.00390625" style="85" customWidth="1"/>
    <col min="2" max="2" width="32.8515625" style="86" customWidth="1"/>
    <col min="3" max="3" width="10.140625" style="87" customWidth="1"/>
    <col min="4" max="4" width="10.28125" style="88" customWidth="1"/>
    <col min="5" max="5" width="9.00390625" style="89" customWidth="1"/>
    <col min="6" max="6" width="15.8515625" style="90" customWidth="1"/>
    <col min="7" max="7" width="7.8515625" style="64" hidden="1" customWidth="1"/>
    <col min="8" max="8" width="32.8515625" style="64" customWidth="1"/>
    <col min="9" max="9" width="5.421875" style="64" customWidth="1"/>
    <col min="10" max="10" width="6.7109375" style="64" customWidth="1"/>
    <col min="11" max="16384" width="5.421875" style="64" customWidth="1"/>
  </cols>
  <sheetData>
    <row r="1" spans="1:6" s="51" customFormat="1" ht="32.25" customHeight="1" thickTop="1">
      <c r="A1" s="45"/>
      <c r="B1" s="46"/>
      <c r="C1" s="47"/>
      <c r="D1" s="48"/>
      <c r="E1" s="49"/>
      <c r="F1" s="50"/>
    </row>
    <row r="2" spans="1:6" s="57" customFormat="1" ht="18.75" customHeight="1" thickBot="1">
      <c r="A2" s="52"/>
      <c r="B2" s="53" t="s">
        <v>1</v>
      </c>
      <c r="C2" s="54" t="s">
        <v>2</v>
      </c>
      <c r="D2" s="54" t="s">
        <v>3</v>
      </c>
      <c r="E2" s="54" t="s">
        <v>4</v>
      </c>
      <c r="F2" s="56" t="s">
        <v>5</v>
      </c>
    </row>
    <row r="3" spans="1:6" ht="6.75" customHeight="1" thickTop="1">
      <c r="A3" s="58"/>
      <c r="B3" s="59"/>
      <c r="C3" s="60"/>
      <c r="D3" s="61"/>
      <c r="E3" s="62"/>
      <c r="F3" s="63"/>
    </row>
    <row r="4" spans="1:6" ht="6.75" customHeight="1">
      <c r="A4" s="58"/>
      <c r="B4" s="59"/>
      <c r="C4" s="60"/>
      <c r="D4" s="61"/>
      <c r="E4" s="62"/>
      <c r="F4" s="63"/>
    </row>
    <row r="5" spans="1:14" s="189" customFormat="1" ht="62.25">
      <c r="A5" s="1"/>
      <c r="B5" s="207" t="s">
        <v>102</v>
      </c>
      <c r="C5" s="208"/>
      <c r="D5" s="209"/>
      <c r="E5" s="5"/>
      <c r="F5" s="204"/>
      <c r="G5" s="65"/>
      <c r="H5" s="66"/>
      <c r="I5" s="67"/>
      <c r="J5" s="65"/>
      <c r="K5" s="65"/>
      <c r="L5" s="65"/>
      <c r="M5" s="65"/>
      <c r="N5" s="65"/>
    </row>
    <row r="6" spans="1:14" s="189" customFormat="1" ht="15">
      <c r="A6" s="1" t="s">
        <v>7</v>
      </c>
      <c r="B6" s="210"/>
      <c r="C6" s="208"/>
      <c r="D6" s="209"/>
      <c r="E6" s="5"/>
      <c r="F6" s="204"/>
      <c r="G6" s="65"/>
      <c r="H6" s="66"/>
      <c r="I6" s="67"/>
      <c r="J6" s="65"/>
      <c r="K6" s="65"/>
      <c r="L6" s="65"/>
      <c r="M6" s="65"/>
      <c r="N6" s="65"/>
    </row>
    <row r="7" spans="1:9" s="189" customFormat="1" ht="13.5">
      <c r="A7" s="1"/>
      <c r="B7" s="211" t="s">
        <v>8</v>
      </c>
      <c r="C7" s="208"/>
      <c r="D7" s="209"/>
      <c r="E7" s="5"/>
      <c r="F7" s="204"/>
      <c r="H7" s="187"/>
      <c r="I7" s="188"/>
    </row>
    <row r="8" spans="1:9" s="189" customFormat="1" ht="12">
      <c r="A8" s="1"/>
      <c r="B8" s="210"/>
      <c r="C8" s="208"/>
      <c r="D8" s="209"/>
      <c r="E8" s="5"/>
      <c r="F8" s="204"/>
      <c r="H8" s="187"/>
      <c r="I8" s="188"/>
    </row>
    <row r="9" spans="1:8" s="188" customFormat="1" ht="12">
      <c r="A9" s="8" t="s">
        <v>9</v>
      </c>
      <c r="B9" s="212" t="s">
        <v>10</v>
      </c>
      <c r="C9" s="213"/>
      <c r="D9" s="214"/>
      <c r="E9" s="12"/>
      <c r="F9" s="13"/>
      <c r="H9" s="72"/>
    </row>
    <row r="10" spans="1:8" s="188" customFormat="1" ht="47.25" customHeight="1">
      <c r="A10" s="8"/>
      <c r="B10" s="357" t="s">
        <v>90</v>
      </c>
      <c r="C10" s="357"/>
      <c r="D10" s="357"/>
      <c r="E10" s="357"/>
      <c r="F10" s="13"/>
      <c r="H10" s="72"/>
    </row>
    <row r="11" spans="1:8" s="188" customFormat="1" ht="12">
      <c r="A11" s="8" t="s">
        <v>9</v>
      </c>
      <c r="B11" s="215" t="s">
        <v>11</v>
      </c>
      <c r="C11" s="216"/>
      <c r="D11" s="217"/>
      <c r="E11" s="17"/>
      <c r="F11" s="13"/>
      <c r="H11" s="72"/>
    </row>
    <row r="12" spans="1:8" s="188" customFormat="1" ht="12">
      <c r="A12" s="8"/>
      <c r="B12" s="215" t="s">
        <v>12</v>
      </c>
      <c r="C12" s="216"/>
      <c r="D12" s="217"/>
      <c r="E12" s="17"/>
      <c r="F12" s="13"/>
      <c r="H12" s="72"/>
    </row>
    <row r="13" spans="1:8" s="188" customFormat="1" ht="12">
      <c r="A13" s="8"/>
      <c r="B13" s="215" t="s">
        <v>13</v>
      </c>
      <c r="C13" s="216"/>
      <c r="D13" s="217"/>
      <c r="E13" s="17"/>
      <c r="F13" s="13"/>
      <c r="H13" s="72"/>
    </row>
    <row r="14" spans="1:8" s="188" customFormat="1" ht="12">
      <c r="A14" s="8" t="s">
        <v>14</v>
      </c>
      <c r="B14" s="215"/>
      <c r="C14" s="216"/>
      <c r="D14" s="217"/>
      <c r="E14" s="17"/>
      <c r="F14" s="13"/>
      <c r="H14" s="72"/>
    </row>
    <row r="15" spans="1:8" s="188" customFormat="1" ht="12">
      <c r="A15" s="8" t="s">
        <v>9</v>
      </c>
      <c r="B15" s="215" t="s">
        <v>15</v>
      </c>
      <c r="C15" s="216"/>
      <c r="D15" s="217"/>
      <c r="E15" s="17"/>
      <c r="F15" s="13"/>
      <c r="H15" s="72"/>
    </row>
    <row r="16" spans="1:8" s="188" customFormat="1" ht="12">
      <c r="A16" s="8"/>
      <c r="B16" s="215" t="s">
        <v>16</v>
      </c>
      <c r="C16" s="216"/>
      <c r="D16" s="217"/>
      <c r="E16" s="17"/>
      <c r="F16" s="13"/>
      <c r="H16" s="72"/>
    </row>
    <row r="17" spans="1:8" s="188" customFormat="1" ht="12">
      <c r="A17" s="8"/>
      <c r="B17" s="215"/>
      <c r="C17" s="216"/>
      <c r="D17" s="217"/>
      <c r="E17" s="17"/>
      <c r="F17" s="13"/>
      <c r="H17" s="72"/>
    </row>
    <row r="18" spans="1:8" s="188" customFormat="1" ht="12">
      <c r="A18" s="8" t="s">
        <v>9</v>
      </c>
      <c r="B18" s="215" t="s">
        <v>17</v>
      </c>
      <c r="C18" s="216"/>
      <c r="D18" s="217"/>
      <c r="E18" s="17"/>
      <c r="F18" s="13"/>
      <c r="H18" s="72"/>
    </row>
    <row r="19" spans="1:8" s="188" customFormat="1" ht="12">
      <c r="A19" s="8"/>
      <c r="B19" s="215" t="s">
        <v>31</v>
      </c>
      <c r="C19" s="216"/>
      <c r="D19" s="217"/>
      <c r="E19" s="17"/>
      <c r="F19" s="13"/>
      <c r="H19" s="72"/>
    </row>
    <row r="20" spans="1:8" s="188" customFormat="1" ht="12">
      <c r="A20" s="8"/>
      <c r="B20" s="215" t="s">
        <v>32</v>
      </c>
      <c r="C20" s="216"/>
      <c r="D20" s="217"/>
      <c r="E20" s="17"/>
      <c r="F20" s="13"/>
      <c r="H20" s="72"/>
    </row>
    <row r="21" spans="1:8" s="188" customFormat="1" ht="12">
      <c r="A21" s="8"/>
      <c r="B21" s="215" t="s">
        <v>18</v>
      </c>
      <c r="C21" s="216"/>
      <c r="D21" s="217"/>
      <c r="E21" s="17"/>
      <c r="F21" s="13"/>
      <c r="H21" s="72"/>
    </row>
    <row r="22" spans="1:9" s="189" customFormat="1" ht="12">
      <c r="A22" s="1"/>
      <c r="B22" s="210"/>
      <c r="C22" s="208"/>
      <c r="D22" s="209"/>
      <c r="E22" s="5"/>
      <c r="F22" s="204"/>
      <c r="H22" s="187"/>
      <c r="I22" s="188"/>
    </row>
    <row r="23" spans="1:9" s="189" customFormat="1" ht="15">
      <c r="A23" s="1"/>
      <c r="B23" s="218"/>
      <c r="C23" s="208"/>
      <c r="D23" s="209"/>
      <c r="E23" s="5"/>
      <c r="F23" s="204"/>
      <c r="G23" s="73"/>
      <c r="H23" s="187"/>
      <c r="I23" s="188"/>
    </row>
    <row r="24" spans="1:9" s="189" customFormat="1" ht="15">
      <c r="A24" s="1"/>
      <c r="B24" s="218"/>
      <c r="C24" s="208"/>
      <c r="D24" s="209"/>
      <c r="E24" s="5"/>
      <c r="F24" s="204"/>
      <c r="H24" s="187"/>
      <c r="I24" s="188"/>
    </row>
    <row r="25" spans="1:9" s="189" customFormat="1" ht="15">
      <c r="A25" s="1"/>
      <c r="B25" s="218"/>
      <c r="C25" s="208" t="s">
        <v>14</v>
      </c>
      <c r="D25" s="209" t="s">
        <v>7</v>
      </c>
      <c r="E25" s="5"/>
      <c r="F25" s="204"/>
      <c r="H25" s="187"/>
      <c r="I25" s="188"/>
    </row>
    <row r="26" spans="1:8" s="101" customFormat="1" ht="37.5" customHeight="1" outlineLevel="1">
      <c r="A26" s="201" t="s">
        <v>95</v>
      </c>
      <c r="B26" s="311" t="s">
        <v>173</v>
      </c>
      <c r="C26" s="97"/>
      <c r="D26" s="98"/>
      <c r="E26" s="91"/>
      <c r="F26" s="99"/>
      <c r="G26" s="100"/>
      <c r="H26" s="100"/>
    </row>
    <row r="27" spans="1:8" s="101" customFormat="1" ht="14.25" customHeight="1" outlineLevel="1">
      <c r="A27" s="201"/>
      <c r="B27" s="202"/>
      <c r="C27" s="97"/>
      <c r="D27" s="98"/>
      <c r="E27" s="91"/>
      <c r="F27" s="99"/>
      <c r="G27" s="100"/>
      <c r="H27" s="100"/>
    </row>
    <row r="28" spans="1:8" s="101" customFormat="1" ht="14.25" customHeight="1" outlineLevel="1">
      <c r="A28" s="201"/>
      <c r="B28" s="202" t="s">
        <v>97</v>
      </c>
      <c r="C28" s="97"/>
      <c r="D28" s="98"/>
      <c r="E28" s="91"/>
      <c r="F28" s="99"/>
      <c r="G28" s="100"/>
      <c r="H28" s="100"/>
    </row>
    <row r="29" spans="1:8" s="101" customFormat="1" ht="14.25" customHeight="1" outlineLevel="1">
      <c r="A29" s="201"/>
      <c r="B29" s="202"/>
      <c r="C29" s="97"/>
      <c r="D29" s="98"/>
      <c r="E29" s="91"/>
      <c r="F29" s="99"/>
      <c r="G29" s="100"/>
      <c r="H29" s="100"/>
    </row>
    <row r="30" spans="1:7" s="240" customFormat="1" ht="122.25" customHeight="1">
      <c r="A30" s="92">
        <f>1</f>
        <v>1</v>
      </c>
      <c r="B30" s="7" t="s">
        <v>298</v>
      </c>
      <c r="C30" s="3" t="s">
        <v>19</v>
      </c>
      <c r="D30" s="4">
        <v>1</v>
      </c>
      <c r="E30" s="5"/>
      <c r="F30" s="327" t="str">
        <f>IF((D30*E30)=0," ",(D30*E30))</f>
        <v> </v>
      </c>
      <c r="G30" s="320"/>
    </row>
    <row r="31" spans="1:7" s="240" customFormat="1" ht="39" customHeight="1">
      <c r="A31" s="92"/>
      <c r="B31" s="7" t="s">
        <v>299</v>
      </c>
      <c r="C31" s="3" t="s">
        <v>19</v>
      </c>
      <c r="D31" s="4">
        <v>1</v>
      </c>
      <c r="E31" s="5"/>
      <c r="F31" s="204"/>
      <c r="G31" s="320"/>
    </row>
    <row r="32" spans="1:7" s="240" customFormat="1" ht="24">
      <c r="A32" s="92"/>
      <c r="B32" s="7" t="s">
        <v>300</v>
      </c>
      <c r="C32" s="3" t="s">
        <v>23</v>
      </c>
      <c r="D32" s="4">
        <v>1</v>
      </c>
      <c r="E32" s="5"/>
      <c r="F32" s="204"/>
      <c r="G32" s="320"/>
    </row>
    <row r="33" spans="1:7" s="240" customFormat="1" ht="27.75" customHeight="1">
      <c r="A33" s="92"/>
      <c r="B33" s="7" t="s">
        <v>161</v>
      </c>
      <c r="C33" s="3" t="s">
        <v>23</v>
      </c>
      <c r="D33" s="4">
        <v>1</v>
      </c>
      <c r="E33" s="5"/>
      <c r="F33" s="204"/>
      <c r="G33" s="320"/>
    </row>
    <row r="34" spans="1:7" s="240" customFormat="1" ht="108">
      <c r="A34" s="92"/>
      <c r="B34" s="7" t="s">
        <v>162</v>
      </c>
      <c r="C34" s="3" t="s">
        <v>23</v>
      </c>
      <c r="D34" s="4">
        <v>1</v>
      </c>
      <c r="E34" s="5"/>
      <c r="F34" s="204"/>
      <c r="G34" s="320"/>
    </row>
    <row r="35" spans="1:7" s="240" customFormat="1" ht="13.5">
      <c r="A35" s="92"/>
      <c r="B35" s="7" t="s">
        <v>163</v>
      </c>
      <c r="C35" s="3" t="s">
        <v>26</v>
      </c>
      <c r="D35" s="4">
        <v>1</v>
      </c>
      <c r="E35" s="5"/>
      <c r="F35" s="204"/>
      <c r="G35" s="320"/>
    </row>
    <row r="36" spans="1:7" s="240" customFormat="1" ht="13.5">
      <c r="A36" s="92"/>
      <c r="B36" s="7"/>
      <c r="C36" s="3"/>
      <c r="D36" s="4"/>
      <c r="E36" s="5"/>
      <c r="F36" s="204"/>
      <c r="G36" s="320"/>
    </row>
    <row r="37" spans="1:7" s="240" customFormat="1" ht="62.25" customHeight="1">
      <c r="A37" s="92">
        <v>2</v>
      </c>
      <c r="B37" s="7" t="s">
        <v>301</v>
      </c>
      <c r="C37" s="3" t="s">
        <v>19</v>
      </c>
      <c r="D37" s="4">
        <v>3</v>
      </c>
      <c r="E37" s="5"/>
      <c r="F37" s="327" t="str">
        <f>IF((D37*E37)=0," ",(D37*E37))</f>
        <v> </v>
      </c>
      <c r="G37" s="320"/>
    </row>
    <row r="38" spans="1:7" s="240" customFormat="1" ht="13.5">
      <c r="A38" s="92"/>
      <c r="B38" s="7"/>
      <c r="C38" s="3"/>
      <c r="D38" s="4"/>
      <c r="E38" s="5"/>
      <c r="F38" s="204"/>
      <c r="G38" s="320"/>
    </row>
    <row r="39" spans="1:7" s="240" customFormat="1" ht="102" customHeight="1">
      <c r="A39" s="92">
        <f>A37+1</f>
        <v>3</v>
      </c>
      <c r="B39" s="7" t="s">
        <v>302</v>
      </c>
      <c r="C39" s="3" t="s">
        <v>23</v>
      </c>
      <c r="D39" s="4">
        <v>1</v>
      </c>
      <c r="E39" s="5"/>
      <c r="F39" s="327" t="str">
        <f>IF((D39*E39)=0," ",(D39*E39))</f>
        <v> </v>
      </c>
      <c r="G39" s="320"/>
    </row>
    <row r="40" spans="1:7" s="240" customFormat="1" ht="13.5">
      <c r="A40" s="92"/>
      <c r="B40" s="7"/>
      <c r="C40" s="3"/>
      <c r="D40" s="4"/>
      <c r="E40" s="5"/>
      <c r="F40" s="204"/>
      <c r="G40" s="320"/>
    </row>
    <row r="41" spans="1:7" s="240" customFormat="1" ht="63" customHeight="1">
      <c r="A41" s="92">
        <f>A39+1</f>
        <v>4</v>
      </c>
      <c r="B41" s="7" t="s">
        <v>164</v>
      </c>
      <c r="C41" s="3" t="s">
        <v>19</v>
      </c>
      <c r="D41" s="4">
        <v>16</v>
      </c>
      <c r="E41" s="5"/>
      <c r="F41" s="204" t="str">
        <f>IF((D41*E41)=0," ",(D41*E41))</f>
        <v> </v>
      </c>
      <c r="G41" s="320"/>
    </row>
    <row r="42" spans="1:7" s="240" customFormat="1" ht="31.5" customHeight="1">
      <c r="A42" s="92"/>
      <c r="B42" s="7" t="s">
        <v>165</v>
      </c>
      <c r="C42" s="3" t="s">
        <v>19</v>
      </c>
      <c r="D42" s="4">
        <v>16</v>
      </c>
      <c r="E42" s="5"/>
      <c r="F42" s="204" t="str">
        <f>IF((D42*E42)=0," ",(D42*E42))</f>
        <v> </v>
      </c>
      <c r="G42" s="320"/>
    </row>
    <row r="43" spans="1:7" s="240" customFormat="1" ht="13.5">
      <c r="A43" s="92"/>
      <c r="B43" s="7"/>
      <c r="C43" s="3"/>
      <c r="D43" s="4"/>
      <c r="E43" s="5"/>
      <c r="F43" s="204"/>
      <c r="G43" s="320"/>
    </row>
    <row r="44" spans="1:7" s="240" customFormat="1" ht="31.5" customHeight="1">
      <c r="A44" s="92">
        <f>A41+1</f>
        <v>5</v>
      </c>
      <c r="B44" s="7" t="s">
        <v>172</v>
      </c>
      <c r="C44" s="3" t="s">
        <v>19</v>
      </c>
      <c r="D44" s="4">
        <v>7</v>
      </c>
      <c r="E44" s="5"/>
      <c r="F44" s="204" t="str">
        <f>IF((D44*E44)=0," ",(D44*E44))</f>
        <v> </v>
      </c>
      <c r="G44" s="320"/>
    </row>
    <row r="45" spans="1:7" s="240" customFormat="1" ht="31.5" customHeight="1">
      <c r="A45" s="92"/>
      <c r="B45" s="7" t="s">
        <v>165</v>
      </c>
      <c r="C45" s="3" t="s">
        <v>19</v>
      </c>
      <c r="D45" s="4">
        <v>7</v>
      </c>
      <c r="E45" s="5"/>
      <c r="F45" s="204" t="str">
        <f>IF((D45*E45)=0," ",(D45*E45))</f>
        <v> </v>
      </c>
      <c r="G45" s="320"/>
    </row>
    <row r="46" spans="1:7" s="240" customFormat="1" ht="31.5" customHeight="1">
      <c r="A46" s="92"/>
      <c r="B46" s="7"/>
      <c r="C46" s="3"/>
      <c r="D46" s="4"/>
      <c r="E46" s="5"/>
      <c r="F46" s="204"/>
      <c r="G46" s="320"/>
    </row>
    <row r="47" spans="1:7" s="240" customFormat="1" ht="63" customHeight="1">
      <c r="A47" s="92">
        <f>A44+1</f>
        <v>6</v>
      </c>
      <c r="B47" s="7" t="s">
        <v>303</v>
      </c>
      <c r="C47" s="3" t="s">
        <v>19</v>
      </c>
      <c r="D47" s="4">
        <v>1</v>
      </c>
      <c r="E47" s="5"/>
      <c r="F47" s="327" t="str">
        <f>IF((D47*E47)=0," ",(D47*E47))</f>
        <v> </v>
      </c>
      <c r="G47" s="320"/>
    </row>
    <row r="48" spans="1:7" s="240" customFormat="1" ht="18.75" customHeight="1">
      <c r="A48" s="92"/>
      <c r="B48" s="7" t="s">
        <v>166</v>
      </c>
      <c r="C48" s="3" t="s">
        <v>19</v>
      </c>
      <c r="D48" s="4">
        <v>1</v>
      </c>
      <c r="E48" s="5"/>
      <c r="F48" s="327" t="str">
        <f>IF((D48*E48)=0," ",(D48*E48))</f>
        <v> </v>
      </c>
      <c r="G48" s="320"/>
    </row>
    <row r="49" spans="1:7" s="240" customFormat="1" ht="18.75" customHeight="1">
      <c r="A49" s="92"/>
      <c r="B49" s="7"/>
      <c r="C49" s="3"/>
      <c r="D49" s="4"/>
      <c r="E49" s="5"/>
      <c r="F49" s="204"/>
      <c r="G49" s="320"/>
    </row>
    <row r="50" spans="1:7" s="240" customFormat="1" ht="30.75" customHeight="1">
      <c r="A50" s="92">
        <f>A47+1</f>
        <v>7</v>
      </c>
      <c r="B50" s="7" t="s">
        <v>171</v>
      </c>
      <c r="C50" s="3" t="s">
        <v>19</v>
      </c>
      <c r="D50" s="4">
        <v>2</v>
      </c>
      <c r="E50" s="5"/>
      <c r="F50" s="327" t="str">
        <f>IF((D50*E50)=0," ",(D50*E50))</f>
        <v> </v>
      </c>
      <c r="G50" s="320"/>
    </row>
    <row r="51" spans="1:7" s="240" customFormat="1" ht="18.75" customHeight="1">
      <c r="A51" s="92"/>
      <c r="B51" s="7" t="s">
        <v>166</v>
      </c>
      <c r="C51" s="3" t="s">
        <v>19</v>
      </c>
      <c r="D51" s="4">
        <v>2</v>
      </c>
      <c r="E51" s="5"/>
      <c r="F51" s="327" t="str">
        <f>IF((D51*E51)=0," ",(D51*E51))</f>
        <v> </v>
      </c>
      <c r="G51" s="320"/>
    </row>
    <row r="52" spans="1:7" s="240" customFormat="1" ht="13.5">
      <c r="A52" s="92"/>
      <c r="B52" s="7"/>
      <c r="C52" s="3"/>
      <c r="D52" s="4"/>
      <c r="E52" s="5"/>
      <c r="F52" s="204"/>
      <c r="G52" s="320"/>
    </row>
    <row r="53" spans="1:7" s="240" customFormat="1" ht="13.5">
      <c r="A53" s="92">
        <f>A50+1</f>
        <v>8</v>
      </c>
      <c r="B53" s="7" t="s">
        <v>167</v>
      </c>
      <c r="C53" s="7"/>
      <c r="D53" s="7"/>
      <c r="E53" s="5"/>
      <c r="F53" s="204"/>
      <c r="G53" s="320"/>
    </row>
    <row r="54" spans="1:7" s="240" customFormat="1" ht="13.5">
      <c r="A54" s="92"/>
      <c r="B54" s="7" t="s">
        <v>304</v>
      </c>
      <c r="C54" s="3" t="s">
        <v>21</v>
      </c>
      <c r="D54" s="4">
        <v>620</v>
      </c>
      <c r="E54" s="5"/>
      <c r="F54" s="327" t="str">
        <f>IF((D54*E54)=0," ",(D54*E54))</f>
        <v> </v>
      </c>
      <c r="G54" s="320"/>
    </row>
    <row r="55" spans="1:7" s="240" customFormat="1" ht="13.5">
      <c r="A55" s="92"/>
      <c r="C55" s="3"/>
      <c r="D55" s="4"/>
      <c r="E55" s="5"/>
      <c r="F55" s="204"/>
      <c r="G55" s="320"/>
    </row>
    <row r="56" spans="1:7" s="240" customFormat="1" ht="48">
      <c r="A56" s="92"/>
      <c r="B56" s="7" t="s">
        <v>305</v>
      </c>
      <c r="C56" s="3" t="s">
        <v>21</v>
      </c>
      <c r="D56" s="4">
        <v>310</v>
      </c>
      <c r="E56" s="5"/>
      <c r="F56" s="327" t="str">
        <f>IF((D56*E56)=0," ",(D56*E56))</f>
        <v> </v>
      </c>
      <c r="G56" s="320"/>
    </row>
    <row r="57" spans="1:7" s="240" customFormat="1" ht="13.5">
      <c r="A57" s="92"/>
      <c r="B57" s="7"/>
      <c r="C57" s="3"/>
      <c r="D57" s="4"/>
      <c r="E57" s="5"/>
      <c r="F57" s="204"/>
      <c r="G57" s="320"/>
    </row>
    <row r="58" spans="1:7" s="240" customFormat="1" ht="48">
      <c r="A58" s="92"/>
      <c r="B58" s="7" t="s">
        <v>170</v>
      </c>
      <c r="C58" s="3" t="s">
        <v>21</v>
      </c>
      <c r="D58" s="4">
        <v>41</v>
      </c>
      <c r="E58" s="5"/>
      <c r="F58" s="327" t="str">
        <f>IF((D58*E58)=0," ",(D58*E58))</f>
        <v> </v>
      </c>
      <c r="G58" s="320"/>
    </row>
    <row r="59" spans="1:7" s="240" customFormat="1" ht="13.5">
      <c r="A59" s="92"/>
      <c r="B59" s="7"/>
      <c r="C59" s="3"/>
      <c r="D59" s="4"/>
      <c r="E59" s="5"/>
      <c r="F59" s="204"/>
      <c r="G59" s="320"/>
    </row>
    <row r="60" spans="1:7" s="240" customFormat="1" ht="13.5">
      <c r="A60" s="92"/>
      <c r="B60" s="7"/>
      <c r="C60" s="3"/>
      <c r="D60" s="4"/>
      <c r="E60" s="5"/>
      <c r="F60" s="204"/>
      <c r="G60" s="320"/>
    </row>
    <row r="61" spans="1:7" s="240" customFormat="1" ht="13.5">
      <c r="A61" s="92">
        <f>A53+1</f>
        <v>9</v>
      </c>
      <c r="B61" s="7" t="s">
        <v>306</v>
      </c>
      <c r="C61" s="3" t="s">
        <v>21</v>
      </c>
      <c r="D61" s="4">
        <v>780</v>
      </c>
      <c r="E61" s="5"/>
      <c r="F61" s="327" t="str">
        <f>IF((D61*E61)=0," ",(D61*E61))</f>
        <v> </v>
      </c>
      <c r="G61" s="320"/>
    </row>
    <row r="62" spans="1:7" s="240" customFormat="1" ht="13.5">
      <c r="A62" s="92"/>
      <c r="B62" s="7"/>
      <c r="C62" s="3"/>
      <c r="D62" s="4"/>
      <c r="E62" s="5"/>
      <c r="F62" s="327" t="str">
        <f>IF((D62*E62)=0," ",(D62*E62))</f>
        <v> </v>
      </c>
      <c r="G62" s="320"/>
    </row>
    <row r="63" spans="1:7" s="240" customFormat="1" ht="24">
      <c r="A63" s="92">
        <f>A61+1</f>
        <v>10</v>
      </c>
      <c r="B63" s="7" t="s">
        <v>168</v>
      </c>
      <c r="C63" s="3" t="s">
        <v>23</v>
      </c>
      <c r="D63" s="4">
        <v>1</v>
      </c>
      <c r="E63" s="5"/>
      <c r="F63" s="327" t="str">
        <f>IF((D63*E63)=0," ",(D63*E63))</f>
        <v> </v>
      </c>
      <c r="G63" s="320"/>
    </row>
    <row r="64" spans="1:7" s="240" customFormat="1" ht="13.5">
      <c r="A64" s="92"/>
      <c r="B64" s="7"/>
      <c r="C64" s="3"/>
      <c r="D64" s="4"/>
      <c r="E64" s="5"/>
      <c r="F64" s="204"/>
      <c r="G64" s="320"/>
    </row>
    <row r="65" spans="1:7" s="240" customFormat="1" ht="14.25" customHeight="1">
      <c r="A65" s="92">
        <f>A63+1</f>
        <v>11</v>
      </c>
      <c r="B65" s="7" t="s">
        <v>85</v>
      </c>
      <c r="C65" s="3" t="s">
        <v>23</v>
      </c>
      <c r="D65" s="4">
        <v>1</v>
      </c>
      <c r="E65" s="5"/>
      <c r="F65" s="327" t="str">
        <f>IF((D65*E65)=0," ",(D65*E65))</f>
        <v> </v>
      </c>
      <c r="G65" s="320"/>
    </row>
    <row r="66" spans="1:9" s="95" customFormat="1" ht="12.75" customHeight="1">
      <c r="A66" s="92"/>
      <c r="B66" s="313"/>
      <c r="C66" s="22"/>
      <c r="D66" s="312"/>
      <c r="E66" s="5"/>
      <c r="F66" s="204"/>
      <c r="G66" s="93"/>
      <c r="H66" s="94"/>
      <c r="I66" s="94"/>
    </row>
    <row r="67" spans="1:9" s="95" customFormat="1" ht="12.75" customHeight="1">
      <c r="A67" s="92"/>
      <c r="B67" s="202" t="s">
        <v>140</v>
      </c>
      <c r="C67" s="22"/>
      <c r="D67" s="312"/>
      <c r="E67" s="5"/>
      <c r="F67" s="204"/>
      <c r="G67" s="93"/>
      <c r="H67" s="94"/>
      <c r="I67" s="94"/>
    </row>
    <row r="68" spans="1:9" s="95" customFormat="1" ht="12.75" customHeight="1">
      <c r="A68" s="92"/>
      <c r="B68" s="313"/>
      <c r="C68" s="22"/>
      <c r="D68" s="312"/>
      <c r="E68" s="5"/>
      <c r="F68" s="204"/>
      <c r="G68" s="93"/>
      <c r="H68" s="94"/>
      <c r="I68" s="94"/>
    </row>
    <row r="69" spans="1:9" s="95" customFormat="1" ht="28.5" customHeight="1">
      <c r="A69" s="92">
        <f>A67+1</f>
        <v>1</v>
      </c>
      <c r="B69" s="18" t="s">
        <v>307</v>
      </c>
      <c r="C69" s="19" t="s">
        <v>21</v>
      </c>
      <c r="D69" s="30">
        <v>246</v>
      </c>
      <c r="E69" s="5"/>
      <c r="F69" s="204" t="str">
        <f>IF((D69*E69)=0," ",(D69*E69))</f>
        <v> </v>
      </c>
      <c r="G69" s="93"/>
      <c r="H69" s="94"/>
      <c r="I69" s="94"/>
    </row>
    <row r="70" spans="1:9" s="95" customFormat="1" ht="12.75" customHeight="1">
      <c r="A70" s="92"/>
      <c r="B70" s="18"/>
      <c r="C70" s="18"/>
      <c r="D70" s="18"/>
      <c r="E70" s="5"/>
      <c r="F70" s="204"/>
      <c r="G70" s="93"/>
      <c r="H70" s="94"/>
      <c r="I70" s="94"/>
    </row>
    <row r="71" spans="1:9" s="95" customFormat="1" ht="12.75" customHeight="1">
      <c r="A71" s="92">
        <f>A69+1</f>
        <v>2</v>
      </c>
      <c r="B71" s="18" t="s">
        <v>103</v>
      </c>
      <c r="C71" s="19" t="s">
        <v>21</v>
      </c>
      <c r="D71" s="30">
        <v>246</v>
      </c>
      <c r="E71" s="5"/>
      <c r="F71" s="327" t="str">
        <f>IF((D71*E71)=0," ",(D71*E71))</f>
        <v> </v>
      </c>
      <c r="G71" s="93"/>
      <c r="H71" s="94"/>
      <c r="I71" s="94"/>
    </row>
    <row r="72" spans="1:9" s="95" customFormat="1" ht="12.75" customHeight="1">
      <c r="A72" s="1"/>
      <c r="B72" s="18"/>
      <c r="C72" s="18"/>
      <c r="D72" s="18"/>
      <c r="E72" s="5"/>
      <c r="F72" s="204"/>
      <c r="G72" s="93"/>
      <c r="H72" s="94"/>
      <c r="I72" s="94"/>
    </row>
    <row r="73" spans="1:9" s="95" customFormat="1" ht="49.5" customHeight="1">
      <c r="A73" s="92">
        <f>A71+1</f>
        <v>3</v>
      </c>
      <c r="B73" s="18" t="s">
        <v>308</v>
      </c>
      <c r="C73" s="19" t="s">
        <v>26</v>
      </c>
      <c r="D73" s="30">
        <v>8</v>
      </c>
      <c r="E73" s="5"/>
      <c r="F73" s="204" t="str">
        <f>IF((D73*E73)=0," ",(D73*E73))</f>
        <v> </v>
      </c>
      <c r="G73" s="93"/>
      <c r="H73" s="94"/>
      <c r="I73" s="94"/>
    </row>
    <row r="74" spans="1:9" s="95" customFormat="1" ht="12.75" customHeight="1">
      <c r="A74" s="92"/>
      <c r="B74" s="18"/>
      <c r="C74" s="18"/>
      <c r="D74" s="18"/>
      <c r="E74" s="5"/>
      <c r="F74" s="204"/>
      <c r="G74" s="93"/>
      <c r="H74" s="94"/>
      <c r="I74" s="94"/>
    </row>
    <row r="75" spans="1:9" s="95" customFormat="1" ht="36.75" customHeight="1">
      <c r="A75" s="92">
        <f>A73+1</f>
        <v>4</v>
      </c>
      <c r="B75" s="18" t="s">
        <v>141</v>
      </c>
      <c r="C75" s="19" t="s">
        <v>26</v>
      </c>
      <c r="D75" s="30">
        <v>1</v>
      </c>
      <c r="E75" s="5"/>
      <c r="F75" s="204" t="str">
        <f>IF((D75*E75)=0," ",(D75*E75))</f>
        <v> </v>
      </c>
      <c r="G75" s="93"/>
      <c r="H75" s="94"/>
      <c r="I75" s="94"/>
    </row>
    <row r="76" spans="1:9" s="95" customFormat="1" ht="12.75" customHeight="1">
      <c r="A76" s="1"/>
      <c r="B76" s="18"/>
      <c r="C76" s="18"/>
      <c r="D76" s="18"/>
      <c r="E76" s="5"/>
      <c r="F76" s="204"/>
      <c r="G76" s="93"/>
      <c r="H76" s="94"/>
      <c r="I76" s="94"/>
    </row>
    <row r="77" spans="1:9" s="95" customFormat="1" ht="36.75" customHeight="1">
      <c r="A77" s="92">
        <f>A75+1</f>
        <v>5</v>
      </c>
      <c r="B77" s="18" t="s">
        <v>142</v>
      </c>
      <c r="C77" s="19" t="s">
        <v>23</v>
      </c>
      <c r="D77" s="30">
        <v>1</v>
      </c>
      <c r="E77" s="5"/>
      <c r="F77" s="204" t="str">
        <f>IF((D77*E77)=0," ",(D77*E77))</f>
        <v> </v>
      </c>
      <c r="G77" s="93"/>
      <c r="H77" s="94"/>
      <c r="I77" s="94"/>
    </row>
    <row r="78" spans="1:9" s="95" customFormat="1" ht="12.75" customHeight="1">
      <c r="A78" s="1"/>
      <c r="B78" s="18"/>
      <c r="C78" s="18"/>
      <c r="D78" s="18"/>
      <c r="E78" s="5"/>
      <c r="F78" s="204"/>
      <c r="G78" s="93"/>
      <c r="H78" s="94"/>
      <c r="I78" s="94"/>
    </row>
    <row r="79" spans="1:9" s="95" customFormat="1" ht="12.75" customHeight="1">
      <c r="A79" s="1"/>
      <c r="B79" s="202" t="s">
        <v>143</v>
      </c>
      <c r="C79" s="22"/>
      <c r="D79" s="312"/>
      <c r="E79" s="5"/>
      <c r="F79" s="204"/>
      <c r="G79" s="93"/>
      <c r="H79" s="94"/>
      <c r="I79" s="94"/>
    </row>
    <row r="80" spans="1:9" s="95" customFormat="1" ht="12.75" customHeight="1">
      <c r="A80" s="1"/>
      <c r="B80" s="313"/>
      <c r="C80" s="22"/>
      <c r="D80" s="312"/>
      <c r="E80" s="5"/>
      <c r="F80" s="204"/>
      <c r="G80" s="93"/>
      <c r="H80" s="94"/>
      <c r="I80" s="94"/>
    </row>
    <row r="81" spans="1:9" s="95" customFormat="1" ht="12.75" customHeight="1">
      <c r="A81" s="92" t="s">
        <v>107</v>
      </c>
      <c r="B81" s="18" t="s">
        <v>309</v>
      </c>
      <c r="C81" s="19" t="s">
        <v>21</v>
      </c>
      <c r="D81" s="30">
        <v>130</v>
      </c>
      <c r="E81" s="326"/>
      <c r="F81" s="327" t="str">
        <f>IF((D81*E81)=0," ",(D81*E81))</f>
        <v> </v>
      </c>
      <c r="G81" s="93"/>
      <c r="H81" s="94"/>
      <c r="I81" s="94"/>
    </row>
    <row r="82" spans="1:9" s="95" customFormat="1" ht="12.75" customHeight="1">
      <c r="A82" s="92"/>
      <c r="B82" s="18"/>
      <c r="C82" s="18"/>
      <c r="D82" s="18"/>
      <c r="E82" s="326"/>
      <c r="F82" s="327"/>
      <c r="G82" s="93"/>
      <c r="H82" s="94"/>
      <c r="I82" s="94"/>
    </row>
    <row r="83" spans="1:9" s="95" customFormat="1" ht="12.75" customHeight="1">
      <c r="A83" s="92">
        <f>A81+1</f>
        <v>2</v>
      </c>
      <c r="B83" s="18" t="s">
        <v>103</v>
      </c>
      <c r="C83" s="19" t="s">
        <v>21</v>
      </c>
      <c r="D83" s="30">
        <v>130</v>
      </c>
      <c r="E83" s="326"/>
      <c r="F83" s="327" t="str">
        <f>IF((D83*E83)=0," ",(D83*E83))</f>
        <v> </v>
      </c>
      <c r="G83" s="93"/>
      <c r="H83" s="94"/>
      <c r="I83" s="94"/>
    </row>
    <row r="84" spans="1:9" s="95" customFormat="1" ht="12.75" customHeight="1">
      <c r="A84" s="1"/>
      <c r="B84" s="18"/>
      <c r="C84" s="18"/>
      <c r="D84" s="18"/>
      <c r="E84" s="5"/>
      <c r="F84" s="204"/>
      <c r="G84" s="93"/>
      <c r="H84" s="94"/>
      <c r="I84" s="94"/>
    </row>
    <row r="85" spans="1:9" s="95" customFormat="1" ht="37.5" customHeight="1">
      <c r="A85" s="92">
        <f>A83+1</f>
        <v>3</v>
      </c>
      <c r="B85" s="18" t="s">
        <v>310</v>
      </c>
      <c r="C85" s="19" t="s">
        <v>26</v>
      </c>
      <c r="D85" s="30">
        <v>1</v>
      </c>
      <c r="E85" s="5"/>
      <c r="F85" s="204" t="str">
        <f>IF((D85*E85)=0," ",(D85*E85))</f>
        <v> </v>
      </c>
      <c r="G85" s="93"/>
      <c r="H85" s="94"/>
      <c r="I85" s="94"/>
    </row>
    <row r="86" spans="1:9" s="95" customFormat="1" ht="12.75" customHeight="1">
      <c r="A86" s="92"/>
      <c r="B86" s="18"/>
      <c r="C86" s="18"/>
      <c r="D86" s="18"/>
      <c r="E86" s="5"/>
      <c r="F86" s="204"/>
      <c r="G86" s="93"/>
      <c r="H86" s="94"/>
      <c r="I86" s="94"/>
    </row>
    <row r="87" spans="1:9" s="95" customFormat="1" ht="27.75" customHeight="1">
      <c r="A87" s="92">
        <f>A85+1</f>
        <v>4</v>
      </c>
      <c r="B87" s="18" t="s">
        <v>169</v>
      </c>
      <c r="C87" s="19" t="s">
        <v>26</v>
      </c>
      <c r="D87" s="30">
        <v>3</v>
      </c>
      <c r="E87" s="5"/>
      <c r="F87" s="204" t="str">
        <f>IF((D87*E87)=0," ",(D87*E87))</f>
        <v> </v>
      </c>
      <c r="G87" s="93"/>
      <c r="H87" s="94"/>
      <c r="I87" s="94"/>
    </row>
    <row r="88" spans="1:9" s="95" customFormat="1" ht="12.75" customHeight="1">
      <c r="A88" s="92"/>
      <c r="B88" s="18"/>
      <c r="C88" s="18"/>
      <c r="D88" s="18"/>
      <c r="E88" s="5"/>
      <c r="F88" s="204"/>
      <c r="G88" s="93"/>
      <c r="H88" s="94"/>
      <c r="I88" s="94"/>
    </row>
    <row r="89" spans="1:9" s="95" customFormat="1" ht="43.5" customHeight="1">
      <c r="A89" s="92">
        <f>A87+1</f>
        <v>5</v>
      </c>
      <c r="B89" s="18" t="s">
        <v>179</v>
      </c>
      <c r="C89" s="19" t="s">
        <v>26</v>
      </c>
      <c r="D89" s="30">
        <v>2</v>
      </c>
      <c r="E89" s="5"/>
      <c r="F89" s="204" t="str">
        <f>IF((D89*E89)=0," ",(D89*E89))</f>
        <v> </v>
      </c>
      <c r="G89" s="93"/>
      <c r="H89" s="94"/>
      <c r="I89" s="94"/>
    </row>
    <row r="90" spans="1:9" s="95" customFormat="1" ht="18" customHeight="1">
      <c r="A90" s="92"/>
      <c r="B90" s="18"/>
      <c r="C90" s="19"/>
      <c r="D90" s="30"/>
      <c r="E90" s="5"/>
      <c r="F90" s="204"/>
      <c r="G90" s="93"/>
      <c r="H90" s="94"/>
      <c r="I90" s="94"/>
    </row>
    <row r="91" spans="1:9" s="95" customFormat="1" ht="31.5" customHeight="1" thickBot="1">
      <c r="A91" s="92">
        <f>A89+1</f>
        <v>6</v>
      </c>
      <c r="B91" s="18" t="s">
        <v>142</v>
      </c>
      <c r="C91" s="19" t="s">
        <v>23</v>
      </c>
      <c r="D91" s="30">
        <v>1</v>
      </c>
      <c r="E91" s="5"/>
      <c r="F91" s="204" t="str">
        <f>IF((D91*E91)=0," ",(D91*E91))</f>
        <v> </v>
      </c>
      <c r="G91" s="93"/>
      <c r="H91" s="94"/>
      <c r="I91" s="94"/>
    </row>
    <row r="92" spans="1:9" s="189" customFormat="1" ht="36.75" thickBot="1" thickTop="1">
      <c r="A92" s="115"/>
      <c r="B92" s="32" t="str">
        <f>B26</f>
        <v>PROTIVLOMNI SISTEM, VIDEONADZORNI SISTEM in 
DOMOFONSKI KLICNI SISTEM</v>
      </c>
      <c r="C92" s="33"/>
      <c r="D92" s="116"/>
      <c r="E92" s="117"/>
      <c r="F92" s="118">
        <f>SUM(F26:F91)</f>
        <v>0</v>
      </c>
      <c r="H92" s="187"/>
      <c r="I92" s="188"/>
    </row>
    <row r="93" spans="1:8" s="101" customFormat="1" ht="14.25" customHeight="1" thickTop="1">
      <c r="A93" s="96"/>
      <c r="B93" s="102"/>
      <c r="C93" s="203"/>
      <c r="D93" s="98"/>
      <c r="E93" s="91"/>
      <c r="F93" s="99"/>
      <c r="G93" s="100"/>
      <c r="H93" s="100"/>
    </row>
    <row r="94" spans="1:7" ht="46.5">
      <c r="A94" s="154" t="s">
        <v>7</v>
      </c>
      <c r="B94" s="218" t="s">
        <v>92</v>
      </c>
      <c r="C94" s="208" t="s">
        <v>14</v>
      </c>
      <c r="D94" s="209" t="s">
        <v>7</v>
      </c>
      <c r="E94" s="37"/>
      <c r="F94" s="5"/>
      <c r="G94" s="204"/>
    </row>
    <row r="95" spans="1:6" s="74" customFormat="1" ht="15.75" thickBot="1">
      <c r="A95" s="1"/>
      <c r="B95" s="219"/>
      <c r="C95" s="220"/>
      <c r="D95" s="220"/>
      <c r="E95" s="121"/>
      <c r="F95" s="121"/>
    </row>
    <row r="96" spans="1:6" s="74" customFormat="1" ht="68.25" customHeight="1" thickBot="1" thickTop="1">
      <c r="A96" s="1"/>
      <c r="B96" s="354" t="str">
        <f>B26</f>
        <v>PROTIVLOMNI SISTEM, VIDEONADZORNI SISTEM in 
DOMOFONSKI KLICNI SISTEM</v>
      </c>
      <c r="C96" s="228"/>
      <c r="D96" s="228"/>
      <c r="E96" s="355"/>
      <c r="F96" s="79">
        <f>F92</f>
        <v>0</v>
      </c>
    </row>
    <row r="97" spans="1:9" s="189" customFormat="1" ht="15" thickBot="1">
      <c r="A97" s="221"/>
      <c r="B97" s="222" t="s">
        <v>29</v>
      </c>
      <c r="C97" s="223" t="s">
        <v>14</v>
      </c>
      <c r="D97" s="82" t="s">
        <v>7</v>
      </c>
      <c r="E97" s="83"/>
      <c r="F97" s="84">
        <f>SUM(F96:F96)</f>
        <v>0</v>
      </c>
      <c r="H97" s="187"/>
      <c r="I97" s="188"/>
    </row>
    <row r="98" spans="1:9" s="189" customFormat="1" ht="15" thickTop="1">
      <c r="A98" s="1"/>
      <c r="B98" s="224"/>
      <c r="C98" s="225"/>
      <c r="D98" s="225"/>
      <c r="E98" s="41"/>
      <c r="F98" s="41"/>
      <c r="H98" s="187"/>
      <c r="I98" s="188"/>
    </row>
    <row r="99" spans="1:8" s="189" customFormat="1" ht="14.25">
      <c r="A99" s="221"/>
      <c r="B99" s="224"/>
      <c r="C99" s="225"/>
      <c r="D99" s="225"/>
      <c r="E99" s="41"/>
      <c r="F99" s="41"/>
      <c r="H99" s="188"/>
    </row>
    <row r="100" spans="1:8" s="189" customFormat="1" ht="15" thickBot="1">
      <c r="A100" s="1"/>
      <c r="B100" s="226"/>
      <c r="C100" s="225"/>
      <c r="D100" s="225"/>
      <c r="E100" s="41"/>
      <c r="F100" s="132"/>
      <c r="H100" s="188"/>
    </row>
    <row r="101" spans="1:8" s="189" customFormat="1" ht="15" thickBot="1" thickTop="1">
      <c r="A101" s="1"/>
      <c r="B101" s="227" t="s">
        <v>79</v>
      </c>
      <c r="C101" s="228"/>
      <c r="D101" s="77"/>
      <c r="E101" s="78"/>
      <c r="F101" s="79">
        <f>F97*0.22</f>
        <v>0</v>
      </c>
      <c r="H101" s="188"/>
    </row>
    <row r="102" spans="1:8" s="189" customFormat="1" ht="15" thickBot="1">
      <c r="A102" s="1"/>
      <c r="B102" s="222" t="s">
        <v>30</v>
      </c>
      <c r="C102" s="223" t="s">
        <v>14</v>
      </c>
      <c r="D102" s="82" t="s">
        <v>7</v>
      </c>
      <c r="E102" s="83"/>
      <c r="F102" s="84">
        <f>SUM(F97:F101)</f>
        <v>0</v>
      </c>
      <c r="H102" s="188"/>
    </row>
    <row r="103" spans="1:8" s="189" customFormat="1" ht="14.25" thickTop="1">
      <c r="A103" s="221"/>
      <c r="B103" s="229"/>
      <c r="C103" s="230"/>
      <c r="D103" s="230"/>
      <c r="E103" s="44"/>
      <c r="F103" s="44"/>
      <c r="H103" s="188"/>
    </row>
    <row r="104" spans="1:8" s="189" customFormat="1" ht="13.5">
      <c r="A104" s="221"/>
      <c r="B104" s="229"/>
      <c r="C104" s="230"/>
      <c r="D104" s="230"/>
      <c r="E104" s="44"/>
      <c r="F104" s="44"/>
      <c r="H104" s="188"/>
    </row>
    <row r="105" spans="1:8" s="189" customFormat="1" ht="13.5">
      <c r="A105" s="1"/>
      <c r="B105" s="229"/>
      <c r="C105" s="230"/>
      <c r="D105" s="230"/>
      <c r="E105" s="44"/>
      <c r="F105" s="44"/>
      <c r="H105" s="188"/>
    </row>
    <row r="106" spans="1:8" s="189" customFormat="1" ht="4.5" customHeight="1">
      <c r="A106" s="1"/>
      <c r="B106" s="86"/>
      <c r="C106" s="87"/>
      <c r="D106" s="88"/>
      <c r="E106" s="89"/>
      <c r="F106" s="90"/>
      <c r="H106" s="188"/>
    </row>
    <row r="107" spans="1:8" s="189" customFormat="1" ht="13.5">
      <c r="A107" s="38"/>
      <c r="B107" s="86"/>
      <c r="C107" s="87"/>
      <c r="D107" s="88"/>
      <c r="E107" s="89"/>
      <c r="F107" s="90"/>
      <c r="H107" s="188"/>
    </row>
    <row r="108" spans="1:8" s="189" customFormat="1" ht="13.5">
      <c r="A108" s="38"/>
      <c r="B108" s="86"/>
      <c r="C108" s="87"/>
      <c r="D108" s="88"/>
      <c r="E108" s="89"/>
      <c r="F108" s="90"/>
      <c r="H108" s="188"/>
    </row>
    <row r="109" spans="1:8" s="189" customFormat="1" ht="13.5">
      <c r="A109" s="38"/>
      <c r="B109" s="86"/>
      <c r="C109" s="87"/>
      <c r="D109" s="88"/>
      <c r="E109" s="89"/>
      <c r="F109" s="90"/>
      <c r="H109" s="188"/>
    </row>
    <row r="110" spans="1:8" s="189" customFormat="1" ht="14.25" customHeight="1">
      <c r="A110" s="1"/>
      <c r="B110" s="86"/>
      <c r="C110" s="87"/>
      <c r="D110" s="88"/>
      <c r="E110" s="89"/>
      <c r="F110" s="90"/>
      <c r="H110" s="188"/>
    </row>
    <row r="111" spans="1:8" s="189" customFormat="1" ht="13.5">
      <c r="A111" s="38"/>
      <c r="B111" s="86"/>
      <c r="C111" s="87"/>
      <c r="D111" s="88"/>
      <c r="E111" s="89"/>
      <c r="F111" s="90"/>
      <c r="H111" s="188"/>
    </row>
    <row r="112" spans="1:8" s="189" customFormat="1" ht="13.5">
      <c r="A112" s="1"/>
      <c r="B112" s="86"/>
      <c r="C112" s="87"/>
      <c r="D112" s="88"/>
      <c r="E112" s="89"/>
      <c r="F112" s="90"/>
      <c r="H112" s="188"/>
    </row>
    <row r="113" ht="13.5">
      <c r="A113" s="36"/>
    </row>
  </sheetData>
  <sheetProtection/>
  <mergeCells count="1">
    <mergeCell ref="B10:E10"/>
  </mergeCells>
  <printOptions/>
  <pageMargins left="0.7874015748031497" right="0.7874015748031497" top="1.1811023622047245" bottom="0.984251968503937" header="0.5118110236220472" footer="0.5905511811023623"/>
  <pageSetup horizontalDpi="600" verticalDpi="600" orientation="portrait" paperSize="9" scale="97" r:id="rId3"/>
  <headerFooter alignWithMargins="0">
    <oddFooter xml:space="preserve">&amp;C&amp;"ChaletOffice,Običajno"&amp;8stran: &amp;P&amp;R&amp;"ChaletOffice,Krepko"&amp;12 &amp;14 </oddFooter>
  </headerFooter>
  <rowBreaks count="1" manualBreakCount="1">
    <brk id="93" max="255" man="1"/>
  </rowBreaks>
  <legacyDrawing r:id="rId2"/>
  <oleObjects>
    <oleObject progId="MSPhotoEd.3" shapeId="100716" r:id="rId1"/>
  </oleObjects>
</worksheet>
</file>

<file path=xl/worksheets/sheet4.xml><?xml version="1.0" encoding="utf-8"?>
<worksheet xmlns="http://schemas.openxmlformats.org/spreadsheetml/2006/main" xmlns:r="http://schemas.openxmlformats.org/officeDocument/2006/relationships">
  <dimension ref="A1:N105"/>
  <sheetViews>
    <sheetView view="pageBreakPreview" zoomScale="115" zoomScaleSheetLayoutView="115" workbookViewId="0" topLeftCell="A26">
      <selection activeCell="J109" sqref="J109"/>
    </sheetView>
  </sheetViews>
  <sheetFormatPr defaultColWidth="5.421875" defaultRowHeight="12.75"/>
  <cols>
    <col min="1" max="1" width="5.421875" style="85" customWidth="1"/>
    <col min="2" max="2" width="24.57421875" style="86" customWidth="1"/>
    <col min="3" max="3" width="9.421875" style="87" customWidth="1"/>
    <col min="4" max="4" width="10.28125" style="88" customWidth="1"/>
    <col min="5" max="5" width="13.00390625" style="89" customWidth="1"/>
    <col min="6" max="6" width="20.57421875" style="90" customWidth="1"/>
    <col min="7" max="7" width="5.421875" style="64" customWidth="1"/>
    <col min="8" max="8" width="32.8515625" style="64" customWidth="1"/>
    <col min="9" max="9" width="5.421875" style="64" customWidth="1"/>
    <col min="10" max="10" width="6.7109375" style="64" customWidth="1"/>
    <col min="11" max="16384" width="5.421875" style="64" customWidth="1"/>
  </cols>
  <sheetData>
    <row r="1" spans="1:6" s="51" customFormat="1" ht="32.25" customHeight="1" thickTop="1">
      <c r="A1" s="45"/>
      <c r="B1" s="46"/>
      <c r="C1" s="47"/>
      <c r="D1" s="48"/>
      <c r="E1" s="49"/>
      <c r="F1" s="50"/>
    </row>
    <row r="2" spans="1:6" s="57" customFormat="1" ht="18.75" customHeight="1" thickBot="1">
      <c r="A2" s="52"/>
      <c r="B2" s="53" t="s">
        <v>1</v>
      </c>
      <c r="C2" s="54" t="s">
        <v>2</v>
      </c>
      <c r="D2" s="54" t="s">
        <v>3</v>
      </c>
      <c r="E2" s="55" t="s">
        <v>4</v>
      </c>
      <c r="F2" s="56" t="s">
        <v>5</v>
      </c>
    </row>
    <row r="3" spans="1:6" ht="6.75" customHeight="1" thickTop="1">
      <c r="A3" s="58"/>
      <c r="B3" s="59"/>
      <c r="C3" s="60"/>
      <c r="D3" s="61"/>
      <c r="E3" s="62"/>
      <c r="F3" s="63"/>
    </row>
    <row r="4" spans="1:6" ht="6.75" customHeight="1">
      <c r="A4" s="58"/>
      <c r="B4" s="59"/>
      <c r="C4" s="60"/>
      <c r="D4" s="61"/>
      <c r="E4" s="62"/>
      <c r="F4" s="63"/>
    </row>
    <row r="5" spans="1:14" s="68" customFormat="1" ht="36">
      <c r="A5" s="1"/>
      <c r="B5" s="2" t="s">
        <v>6</v>
      </c>
      <c r="C5" s="3"/>
      <c r="D5" s="4"/>
      <c r="E5" s="5"/>
      <c r="F5" s="6"/>
      <c r="G5" s="65"/>
      <c r="H5" s="66"/>
      <c r="I5" s="67"/>
      <c r="J5" s="65"/>
      <c r="K5" s="65"/>
      <c r="L5" s="65"/>
      <c r="M5" s="65"/>
      <c r="N5" s="65"/>
    </row>
    <row r="6" spans="1:14" s="68" customFormat="1" ht="15">
      <c r="A6" s="1" t="s">
        <v>7</v>
      </c>
      <c r="B6" s="7"/>
      <c r="C6" s="3"/>
      <c r="D6" s="4"/>
      <c r="E6" s="5"/>
      <c r="F6" s="6"/>
      <c r="G6" s="65"/>
      <c r="H6" s="66"/>
      <c r="I6" s="67"/>
      <c r="J6" s="65"/>
      <c r="K6" s="65"/>
      <c r="L6" s="65"/>
      <c r="M6" s="65"/>
      <c r="N6" s="65"/>
    </row>
    <row r="7" spans="1:9" s="68" customFormat="1" ht="12">
      <c r="A7" s="1"/>
      <c r="B7" s="2" t="s">
        <v>8</v>
      </c>
      <c r="C7" s="3"/>
      <c r="D7" s="4"/>
      <c r="E7" s="5"/>
      <c r="F7" s="6"/>
      <c r="H7" s="69"/>
      <c r="I7" s="70"/>
    </row>
    <row r="8" spans="1:9" s="68" customFormat="1" ht="12">
      <c r="A8" s="1"/>
      <c r="B8" s="7"/>
      <c r="C8" s="3"/>
      <c r="D8" s="4"/>
      <c r="E8" s="5"/>
      <c r="F8" s="6"/>
      <c r="H8" s="69"/>
      <c r="I8" s="70"/>
    </row>
    <row r="9" spans="1:8" s="71" customFormat="1" ht="12">
      <c r="A9" s="8" t="s">
        <v>9</v>
      </c>
      <c r="B9" s="9" t="s">
        <v>10</v>
      </c>
      <c r="C9" s="10"/>
      <c r="D9" s="11"/>
      <c r="E9" s="12"/>
      <c r="F9" s="13"/>
      <c r="H9" s="72"/>
    </row>
    <row r="10" spans="1:8" s="71" customFormat="1" ht="39.75" customHeight="1">
      <c r="A10" s="8"/>
      <c r="B10" s="356" t="s">
        <v>91</v>
      </c>
      <c r="C10" s="356"/>
      <c r="D10" s="356"/>
      <c r="E10" s="356"/>
      <c r="F10" s="13"/>
      <c r="H10" s="72"/>
    </row>
    <row r="11" spans="1:8" s="71" customFormat="1" ht="12">
      <c r="A11" s="8"/>
      <c r="B11" s="14"/>
      <c r="C11" s="15"/>
      <c r="D11" s="16"/>
      <c r="E11" s="17"/>
      <c r="F11" s="13"/>
      <c r="H11" s="72"/>
    </row>
    <row r="12" spans="1:8" s="71" customFormat="1" ht="12">
      <c r="A12" s="8" t="s">
        <v>9</v>
      </c>
      <c r="B12" s="14" t="s">
        <v>11</v>
      </c>
      <c r="C12" s="15"/>
      <c r="D12" s="16"/>
      <c r="E12" s="17"/>
      <c r="F12" s="13"/>
      <c r="H12" s="72"/>
    </row>
    <row r="13" spans="1:8" s="71" customFormat="1" ht="12">
      <c r="A13" s="8"/>
      <c r="B13" s="14" t="s">
        <v>12</v>
      </c>
      <c r="C13" s="15"/>
      <c r="D13" s="16"/>
      <c r="E13" s="17"/>
      <c r="F13" s="13"/>
      <c r="H13" s="72"/>
    </row>
    <row r="14" spans="1:8" s="71" customFormat="1" ht="12">
      <c r="A14" s="8"/>
      <c r="B14" s="14" t="s">
        <v>13</v>
      </c>
      <c r="C14" s="15"/>
      <c r="D14" s="16"/>
      <c r="E14" s="17"/>
      <c r="F14" s="13"/>
      <c r="H14" s="72"/>
    </row>
    <row r="15" spans="1:8" s="71" customFormat="1" ht="12">
      <c r="A15" s="8" t="s">
        <v>14</v>
      </c>
      <c r="B15" s="14"/>
      <c r="C15" s="15"/>
      <c r="D15" s="16"/>
      <c r="E15" s="17"/>
      <c r="F15" s="13"/>
      <c r="H15" s="72"/>
    </row>
    <row r="16" spans="1:8" s="71" customFormat="1" ht="12">
      <c r="A16" s="8" t="s">
        <v>9</v>
      </c>
      <c r="B16" s="14" t="s">
        <v>15</v>
      </c>
      <c r="C16" s="15"/>
      <c r="D16" s="16"/>
      <c r="E16" s="17"/>
      <c r="F16" s="13"/>
      <c r="H16" s="72"/>
    </row>
    <row r="17" spans="1:8" s="71" customFormat="1" ht="12">
      <c r="A17" s="8"/>
      <c r="B17" s="14" t="s">
        <v>16</v>
      </c>
      <c r="C17" s="15"/>
      <c r="D17" s="16"/>
      <c r="E17" s="17"/>
      <c r="F17" s="13"/>
      <c r="H17" s="72"/>
    </row>
    <row r="18" spans="1:8" s="71" customFormat="1" ht="12">
      <c r="A18" s="8"/>
      <c r="B18" s="14"/>
      <c r="C18" s="15"/>
      <c r="D18" s="16"/>
      <c r="E18" s="17"/>
      <c r="F18" s="13"/>
      <c r="H18" s="72"/>
    </row>
    <row r="19" spans="1:8" s="71" customFormat="1" ht="12">
      <c r="A19" s="8" t="s">
        <v>9</v>
      </c>
      <c r="B19" s="14" t="s">
        <v>17</v>
      </c>
      <c r="C19" s="15"/>
      <c r="D19" s="16"/>
      <c r="E19" s="17"/>
      <c r="F19" s="13"/>
      <c r="H19" s="72"/>
    </row>
    <row r="20" spans="1:8" s="71" customFormat="1" ht="12">
      <c r="A20" s="8"/>
      <c r="B20" s="14" t="s">
        <v>31</v>
      </c>
      <c r="C20" s="15"/>
      <c r="D20" s="16"/>
      <c r="E20" s="17"/>
      <c r="F20" s="13"/>
      <c r="H20" s="72"/>
    </row>
    <row r="21" spans="1:8" s="71" customFormat="1" ht="12">
      <c r="A21" s="8"/>
      <c r="B21" s="14" t="s">
        <v>32</v>
      </c>
      <c r="C21" s="15"/>
      <c r="D21" s="16"/>
      <c r="E21" s="17"/>
      <c r="F21" s="13"/>
      <c r="H21" s="72"/>
    </row>
    <row r="22" spans="1:8" s="71" customFormat="1" ht="12">
      <c r="A22" s="8"/>
      <c r="B22" s="14" t="s">
        <v>18</v>
      </c>
      <c r="C22" s="15"/>
      <c r="D22" s="16"/>
      <c r="E22" s="17"/>
      <c r="F22" s="13"/>
      <c r="H22" s="72"/>
    </row>
    <row r="23" spans="1:9" s="68" customFormat="1" ht="12">
      <c r="A23" s="1"/>
      <c r="B23" s="7"/>
      <c r="C23" s="3"/>
      <c r="D23" s="4"/>
      <c r="E23" s="5"/>
      <c r="F23" s="6"/>
      <c r="H23" s="69"/>
      <c r="I23" s="70"/>
    </row>
    <row r="24" spans="1:9" s="68" customFormat="1" ht="12">
      <c r="A24" s="1"/>
      <c r="B24" s="7"/>
      <c r="C24" s="3"/>
      <c r="D24" s="4"/>
      <c r="E24" s="5"/>
      <c r="F24" s="6"/>
      <c r="H24" s="69"/>
      <c r="I24" s="70"/>
    </row>
    <row r="25" spans="1:9" s="68" customFormat="1" ht="36">
      <c r="A25" s="1"/>
      <c r="B25" s="2" t="s">
        <v>135</v>
      </c>
      <c r="C25" s="3"/>
      <c r="D25" s="4"/>
      <c r="E25" s="5"/>
      <c r="F25" s="6"/>
      <c r="G25" s="73"/>
      <c r="H25" s="69"/>
      <c r="I25" s="70"/>
    </row>
    <row r="26" spans="1:9" s="68" customFormat="1" ht="12">
      <c r="A26" s="1"/>
      <c r="B26" s="7"/>
      <c r="C26" s="3"/>
      <c r="D26" s="4"/>
      <c r="E26" s="5"/>
      <c r="F26" s="6"/>
      <c r="G26" s="73"/>
      <c r="H26" s="69"/>
      <c r="I26" s="70"/>
    </row>
    <row r="27" spans="1:9" s="68" customFormat="1" ht="12">
      <c r="A27" s="1"/>
      <c r="B27" s="7"/>
      <c r="C27" s="3"/>
      <c r="D27" s="4"/>
      <c r="E27" s="5"/>
      <c r="F27" s="6"/>
      <c r="G27" s="73"/>
      <c r="H27" s="69"/>
      <c r="I27" s="70"/>
    </row>
    <row r="28" spans="1:6" s="28" customFormat="1" ht="36">
      <c r="A28" s="1">
        <v>1</v>
      </c>
      <c r="B28" s="18" t="s">
        <v>33</v>
      </c>
      <c r="C28" s="19" t="s">
        <v>14</v>
      </c>
      <c r="D28" s="20" t="s">
        <v>7</v>
      </c>
      <c r="E28" s="5"/>
      <c r="F28" s="6"/>
    </row>
    <row r="29" spans="1:6" s="28" customFormat="1" ht="13.5">
      <c r="A29" s="1"/>
      <c r="B29" s="21"/>
      <c r="C29" s="22"/>
      <c r="D29" s="23"/>
      <c r="E29" s="5"/>
      <c r="F29" s="6"/>
    </row>
    <row r="30" spans="1:6" s="28" customFormat="1" ht="12" customHeight="1">
      <c r="A30" s="1"/>
      <c r="B30" s="24" t="s">
        <v>159</v>
      </c>
      <c r="C30" s="19" t="s">
        <v>21</v>
      </c>
      <c r="D30" s="20">
        <v>55</v>
      </c>
      <c r="E30" s="5"/>
      <c r="F30" s="6" t="str">
        <f>IF((D30*E30)=0," ",(D30*E30))</f>
        <v> </v>
      </c>
    </row>
    <row r="31" spans="1:6" s="74" customFormat="1" ht="12" customHeight="1">
      <c r="A31" s="1"/>
      <c r="B31" s="24" t="s">
        <v>177</v>
      </c>
      <c r="C31" s="19" t="s">
        <v>21</v>
      </c>
      <c r="D31" s="20">
        <v>35</v>
      </c>
      <c r="E31" s="5"/>
      <c r="F31" s="204" t="str">
        <f>IF((D31*E31)=0," ",(D31*E31))</f>
        <v> </v>
      </c>
    </row>
    <row r="32" spans="1:6" s="74" customFormat="1" ht="12" customHeight="1">
      <c r="A32" s="1"/>
      <c r="B32" s="24" t="s">
        <v>311</v>
      </c>
      <c r="C32" s="19" t="s">
        <v>21</v>
      </c>
      <c r="D32" s="20">
        <v>33</v>
      </c>
      <c r="E32" s="326"/>
      <c r="F32" s="327" t="str">
        <f>IF((D32*E32)=0," ",(D32*E32))</f>
        <v> </v>
      </c>
    </row>
    <row r="33" spans="1:6" s="28" customFormat="1" ht="13.5">
      <c r="A33" s="1"/>
      <c r="B33" s="24" t="s">
        <v>178</v>
      </c>
      <c r="C33" s="19" t="s">
        <v>21</v>
      </c>
      <c r="D33" s="20">
        <v>137</v>
      </c>
      <c r="E33" s="5"/>
      <c r="F33" s="6" t="str">
        <f>IF((D33*E33)=0," ",(D33*E33))</f>
        <v> </v>
      </c>
    </row>
    <row r="34" spans="1:6" s="28" customFormat="1" ht="48">
      <c r="A34" s="1"/>
      <c r="B34" s="24" t="s">
        <v>160</v>
      </c>
      <c r="C34" s="19" t="s">
        <v>21</v>
      </c>
      <c r="D34" s="20">
        <v>66</v>
      </c>
      <c r="E34" s="5"/>
      <c r="F34" s="6" t="str">
        <f>IF((D34*E34)=0," ",(D34*E34))</f>
        <v> </v>
      </c>
    </row>
    <row r="35" spans="1:6" s="74" customFormat="1" ht="13.5">
      <c r="A35" s="1"/>
      <c r="B35" s="24"/>
      <c r="C35" s="19"/>
      <c r="D35" s="20"/>
      <c r="E35" s="5"/>
      <c r="F35" s="204"/>
    </row>
    <row r="36" spans="1:6" s="74" customFormat="1" ht="13.5">
      <c r="A36" s="1">
        <f>A28+1</f>
        <v>2</v>
      </c>
      <c r="B36" s="18" t="s">
        <v>136</v>
      </c>
      <c r="C36" s="19" t="s">
        <v>14</v>
      </c>
      <c r="D36" s="20" t="s">
        <v>7</v>
      </c>
      <c r="E36" s="5"/>
      <c r="F36" s="204"/>
    </row>
    <row r="37" spans="1:6" s="74" customFormat="1" ht="13.5">
      <c r="A37" s="1"/>
      <c r="B37" s="21"/>
      <c r="C37" s="22"/>
      <c r="D37" s="23"/>
      <c r="E37" s="5"/>
      <c r="F37" s="204"/>
    </row>
    <row r="38" spans="1:6" s="74" customFormat="1" ht="384" customHeight="1">
      <c r="A38" s="1"/>
      <c r="B38" s="316" t="s">
        <v>312</v>
      </c>
      <c r="C38" s="19" t="s">
        <v>23</v>
      </c>
      <c r="D38" s="20">
        <v>2</v>
      </c>
      <c r="E38" s="5"/>
      <c r="F38" s="204" t="str">
        <f>IF((D38*E38)=0," ",(D38*E38))</f>
        <v> </v>
      </c>
    </row>
    <row r="39" spans="1:6" s="28" customFormat="1" ht="13.5">
      <c r="A39" s="1"/>
      <c r="B39" s="21"/>
      <c r="C39" s="22"/>
      <c r="D39" s="23"/>
      <c r="E39" s="5"/>
      <c r="F39" s="6" t="str">
        <f>IF((D39*E39)=0," ",(D39*E39))</f>
        <v> </v>
      </c>
    </row>
    <row r="40" spans="1:13" s="28" customFormat="1" ht="48">
      <c r="A40" s="1">
        <f>A28+1</f>
        <v>2</v>
      </c>
      <c r="B40" s="18" t="s">
        <v>155</v>
      </c>
      <c r="C40" s="19" t="s">
        <v>21</v>
      </c>
      <c r="D40" s="20">
        <v>98</v>
      </c>
      <c r="E40" s="5"/>
      <c r="F40" s="6" t="str">
        <f>IF((D40*E40)=0," ",(D40*E40))</f>
        <v> </v>
      </c>
      <c r="H40" s="7"/>
      <c r="I40" s="3"/>
      <c r="J40" s="4"/>
      <c r="K40" s="37"/>
      <c r="L40" s="5"/>
      <c r="M40" s="6"/>
    </row>
    <row r="41" spans="1:13" s="28" customFormat="1" ht="13.5">
      <c r="A41" s="1"/>
      <c r="B41" s="21"/>
      <c r="C41" s="23"/>
      <c r="E41" s="5"/>
      <c r="H41" s="7"/>
      <c r="I41" s="3"/>
      <c r="J41" s="4"/>
      <c r="K41" s="37"/>
      <c r="L41" s="5"/>
      <c r="M41" s="6"/>
    </row>
    <row r="42" spans="1:13" s="28" customFormat="1" ht="36">
      <c r="A42" s="1">
        <f>A40+1</f>
        <v>3</v>
      </c>
      <c r="B42" s="18" t="s">
        <v>81</v>
      </c>
      <c r="C42" s="19" t="s">
        <v>19</v>
      </c>
      <c r="D42" s="20">
        <v>9</v>
      </c>
      <c r="E42" s="5"/>
      <c r="F42" s="6" t="str">
        <f>IF((D42*E42)=0," ",(D42*E42))</f>
        <v> </v>
      </c>
      <c r="H42" s="7"/>
      <c r="I42" s="3"/>
      <c r="J42" s="4"/>
      <c r="K42" s="37"/>
      <c r="L42" s="5"/>
      <c r="M42" s="6"/>
    </row>
    <row r="43" spans="1:13" s="28" customFormat="1" ht="13.5">
      <c r="A43" s="1"/>
      <c r="B43" s="18"/>
      <c r="C43" s="19"/>
      <c r="D43" s="20"/>
      <c r="E43" s="5"/>
      <c r="F43" s="204"/>
      <c r="H43" s="7"/>
      <c r="I43" s="3"/>
      <c r="J43" s="4"/>
      <c r="K43" s="37"/>
      <c r="L43" s="5"/>
      <c r="M43" s="204"/>
    </row>
    <row r="44" spans="1:13" s="74" customFormat="1" ht="36">
      <c r="A44" s="1">
        <f>A42+1</f>
        <v>4</v>
      </c>
      <c r="B44" s="18" t="s">
        <v>119</v>
      </c>
      <c r="C44" s="19" t="s">
        <v>23</v>
      </c>
      <c r="D44" s="20">
        <v>1</v>
      </c>
      <c r="E44" s="5"/>
      <c r="F44" s="204" t="str">
        <f>IF((D44*E44)=0," ",(D44*E44))</f>
        <v> </v>
      </c>
      <c r="H44" s="7"/>
      <c r="I44" s="3"/>
      <c r="J44" s="4"/>
      <c r="K44" s="37"/>
      <c r="L44" s="5"/>
      <c r="M44" s="204"/>
    </row>
    <row r="45" spans="1:13" s="74" customFormat="1" ht="13.5">
      <c r="A45" s="1"/>
      <c r="B45" s="18"/>
      <c r="C45" s="19"/>
      <c r="D45" s="20"/>
      <c r="E45" s="5"/>
      <c r="F45" s="204"/>
      <c r="H45" s="7"/>
      <c r="I45" s="3"/>
      <c r="J45" s="4"/>
      <c r="K45" s="37"/>
      <c r="L45" s="5"/>
      <c r="M45" s="204"/>
    </row>
    <row r="46" spans="1:8" s="251" customFormat="1" ht="36">
      <c r="A46" s="1">
        <f>A44+1</f>
        <v>5</v>
      </c>
      <c r="B46" s="284" t="s">
        <v>121</v>
      </c>
      <c r="C46" s="242" t="s">
        <v>23</v>
      </c>
      <c r="D46" s="243">
        <v>1</v>
      </c>
      <c r="E46" s="244"/>
      <c r="F46" s="245" t="str">
        <f>IF((D46*E46)=0," ",(D46*E46))</f>
        <v> </v>
      </c>
      <c r="G46" s="249"/>
      <c r="H46" s="250"/>
    </row>
    <row r="47" spans="1:8" s="251" customFormat="1" ht="12">
      <c r="A47" s="252"/>
      <c r="B47" s="284"/>
      <c r="C47" s="242"/>
      <c r="D47" s="243"/>
      <c r="E47" s="244"/>
      <c r="F47" s="245"/>
      <c r="G47" s="249"/>
      <c r="H47" s="250"/>
    </row>
    <row r="48" spans="1:8" s="251" customFormat="1" ht="72">
      <c r="A48" s="241">
        <f>A46+1</f>
        <v>6</v>
      </c>
      <c r="B48" s="284" t="s">
        <v>313</v>
      </c>
      <c r="C48" s="242" t="s">
        <v>23</v>
      </c>
      <c r="D48" s="243">
        <v>1</v>
      </c>
      <c r="E48" s="244"/>
      <c r="F48" s="245" t="str">
        <f>IF((D48*E48)=0," ",(D48*E48))</f>
        <v> </v>
      </c>
      <c r="G48" s="249"/>
      <c r="H48" s="250"/>
    </row>
    <row r="49" spans="1:8" s="251" customFormat="1" ht="12">
      <c r="A49" s="252"/>
      <c r="B49" s="284"/>
      <c r="C49" s="242"/>
      <c r="D49" s="243"/>
      <c r="E49" s="244"/>
      <c r="F49" s="245"/>
      <c r="G49" s="249"/>
      <c r="H49" s="250"/>
    </row>
    <row r="50" spans="1:8" s="251" customFormat="1" ht="60">
      <c r="A50" s="241">
        <f>A48+1</f>
        <v>7</v>
      </c>
      <c r="B50" s="284" t="s">
        <v>314</v>
      </c>
      <c r="C50" s="242" t="s">
        <v>23</v>
      </c>
      <c r="D50" s="243">
        <v>1</v>
      </c>
      <c r="E50" s="244"/>
      <c r="F50" s="245" t="str">
        <f>IF((D50*E50)=0," ",(D50*E50))</f>
        <v> </v>
      </c>
      <c r="G50" s="249"/>
      <c r="H50" s="250"/>
    </row>
    <row r="51" spans="1:8" s="251" customFormat="1" ht="12">
      <c r="A51" s="241"/>
      <c r="B51" s="284"/>
      <c r="C51" s="242"/>
      <c r="D51" s="243"/>
      <c r="E51" s="244"/>
      <c r="F51" s="245"/>
      <c r="G51" s="249"/>
      <c r="H51" s="250"/>
    </row>
    <row r="52" spans="1:8" s="251" customFormat="1" ht="48">
      <c r="A52" s="241">
        <f>A48+1</f>
        <v>7</v>
      </c>
      <c r="B52" s="284" t="s">
        <v>156</v>
      </c>
      <c r="C52" s="242" t="s">
        <v>23</v>
      </c>
      <c r="D52" s="243">
        <v>2</v>
      </c>
      <c r="E52" s="244"/>
      <c r="F52" s="245" t="str">
        <f>IF((D52*E52)=0," ",(D52*E52))</f>
        <v> </v>
      </c>
      <c r="G52" s="249"/>
      <c r="H52" s="250"/>
    </row>
    <row r="53" spans="1:8" s="251" customFormat="1" ht="12">
      <c r="A53" s="241"/>
      <c r="B53" s="284"/>
      <c r="C53" s="242"/>
      <c r="D53" s="243"/>
      <c r="E53" s="244"/>
      <c r="F53" s="245"/>
      <c r="G53" s="249"/>
      <c r="H53" s="250"/>
    </row>
    <row r="54" spans="1:8" s="251" customFormat="1" ht="60">
      <c r="A54" s="241">
        <f>A50+1</f>
        <v>8</v>
      </c>
      <c r="B54" s="284" t="s">
        <v>315</v>
      </c>
      <c r="C54" s="242" t="s">
        <v>23</v>
      </c>
      <c r="D54" s="243">
        <v>1</v>
      </c>
      <c r="E54" s="244"/>
      <c r="F54" s="245" t="str">
        <f>IF((D54*E54)=0," ",(D54*E54))</f>
        <v> </v>
      </c>
      <c r="G54" s="249"/>
      <c r="H54" s="250"/>
    </row>
    <row r="55" spans="1:8" s="251" customFormat="1" ht="12">
      <c r="A55" s="252"/>
      <c r="B55" s="284"/>
      <c r="C55" s="242"/>
      <c r="D55" s="243"/>
      <c r="E55" s="244"/>
      <c r="F55" s="245"/>
      <c r="G55" s="249"/>
      <c r="H55" s="250"/>
    </row>
    <row r="56" spans="1:8" s="251" customFormat="1" ht="12">
      <c r="A56" s="241">
        <f>A54+1</f>
        <v>9</v>
      </c>
      <c r="B56" s="284" t="s">
        <v>122</v>
      </c>
      <c r="C56" s="242" t="s">
        <v>26</v>
      </c>
      <c r="D56" s="243">
        <v>1</v>
      </c>
      <c r="E56" s="245"/>
      <c r="F56" s="245" t="str">
        <f>IF((D56*E56)=0," ",(D56*E56))</f>
        <v> </v>
      </c>
      <c r="G56" s="249"/>
      <c r="H56" s="250"/>
    </row>
    <row r="57" spans="1:8" s="251" customFormat="1" ht="12">
      <c r="A57" s="252"/>
      <c r="B57" s="284"/>
      <c r="C57" s="242"/>
      <c r="D57" s="243"/>
      <c r="E57" s="244"/>
      <c r="F57" s="245"/>
      <c r="G57" s="249"/>
      <c r="H57" s="250"/>
    </row>
    <row r="58" spans="1:8" s="251" customFormat="1" ht="132">
      <c r="A58" s="252"/>
      <c r="B58" s="284" t="s">
        <v>174</v>
      </c>
      <c r="C58" s="295" t="s">
        <v>26</v>
      </c>
      <c r="D58" s="296">
        <v>1</v>
      </c>
      <c r="E58" s="244"/>
      <c r="F58" s="245"/>
      <c r="G58" s="249"/>
      <c r="H58" s="250"/>
    </row>
    <row r="59" spans="1:8" s="251" customFormat="1" ht="348">
      <c r="A59" s="252"/>
      <c r="B59" s="284" t="s">
        <v>175</v>
      </c>
      <c r="C59" s="295" t="s">
        <v>23</v>
      </c>
      <c r="D59" s="296">
        <v>1</v>
      </c>
      <c r="E59" s="244"/>
      <c r="F59" s="245"/>
      <c r="G59" s="249"/>
      <c r="H59" s="250"/>
    </row>
    <row r="60" spans="1:8" s="251" customFormat="1" ht="46.5" customHeight="1">
      <c r="A60" s="252"/>
      <c r="B60" s="284" t="s">
        <v>123</v>
      </c>
      <c r="C60" s="295" t="s">
        <v>23</v>
      </c>
      <c r="D60" s="296">
        <v>1</v>
      </c>
      <c r="E60" s="244"/>
      <c r="F60" s="245"/>
      <c r="G60" s="249"/>
      <c r="H60" s="250"/>
    </row>
    <row r="61" spans="1:8" s="251" customFormat="1" ht="12">
      <c r="A61" s="252"/>
      <c r="B61" s="284"/>
      <c r="C61" s="295"/>
      <c r="D61" s="296"/>
      <c r="E61" s="244"/>
      <c r="F61" s="245"/>
      <c r="G61" s="249"/>
      <c r="H61" s="250"/>
    </row>
    <row r="62" spans="1:8" s="251" customFormat="1" ht="12">
      <c r="A62" s="241">
        <f>A56</f>
        <v>9</v>
      </c>
      <c r="B62" s="284" t="s">
        <v>85</v>
      </c>
      <c r="C62" s="242" t="s">
        <v>124</v>
      </c>
      <c r="D62" s="243">
        <v>1</v>
      </c>
      <c r="E62" s="244"/>
      <c r="F62" s="245">
        <f>SUM(F28:F61)*5%</f>
        <v>0</v>
      </c>
      <c r="G62" s="249"/>
      <c r="H62" s="250"/>
    </row>
    <row r="63" spans="1:8" s="251" customFormat="1" ht="12" thickBot="1">
      <c r="A63" s="252"/>
      <c r="B63" s="285"/>
      <c r="C63" s="242"/>
      <c r="D63" s="243"/>
      <c r="E63" s="244"/>
      <c r="F63" s="245" t="str">
        <f>IF((D63*E63)=0," ",(D63*E63))</f>
        <v> </v>
      </c>
      <c r="G63" s="253"/>
      <c r="H63" s="254"/>
    </row>
    <row r="64" spans="1:8" s="251" customFormat="1" ht="43.5" customHeight="1" thickBot="1" thickTop="1">
      <c r="A64" s="348"/>
      <c r="B64" s="349" t="str">
        <f>B25</f>
        <v>1. ZUNANJA UREDITEV, NN in TK PRIKLJUČEK. ZUNANJA RAZSVETLJAVA</v>
      </c>
      <c r="C64" s="350"/>
      <c r="D64" s="351"/>
      <c r="E64" s="352"/>
      <c r="F64" s="259">
        <f>SUM(F40:F62)</f>
        <v>0</v>
      </c>
      <c r="G64" s="253"/>
      <c r="H64" s="254"/>
    </row>
    <row r="65" spans="1:8" s="251" customFormat="1" ht="14.25" thickTop="1">
      <c r="A65" s="260"/>
      <c r="B65" s="280"/>
      <c r="C65" s="261"/>
      <c r="D65" s="262"/>
      <c r="E65" s="263"/>
      <c r="F65" s="264"/>
      <c r="G65" s="253"/>
      <c r="H65" s="254"/>
    </row>
    <row r="66" spans="1:7" s="270" customFormat="1" ht="13.5">
      <c r="A66" s="265"/>
      <c r="B66" s="284"/>
      <c r="C66" s="266"/>
      <c r="D66" s="267"/>
      <c r="E66" s="268"/>
      <c r="F66" s="268"/>
      <c r="G66" s="269"/>
    </row>
    <row r="67" spans="1:8" s="251" customFormat="1" ht="24">
      <c r="A67" s="241"/>
      <c r="B67" s="286" t="s">
        <v>138</v>
      </c>
      <c r="C67" s="271" t="s">
        <v>14</v>
      </c>
      <c r="D67" s="272" t="s">
        <v>7</v>
      </c>
      <c r="E67" s="273"/>
      <c r="F67" s="245"/>
      <c r="G67" s="253"/>
      <c r="H67" s="254"/>
    </row>
    <row r="68" spans="1:8" s="251" customFormat="1" ht="12">
      <c r="A68" s="241"/>
      <c r="B68" s="286"/>
      <c r="C68" s="271"/>
      <c r="D68" s="272"/>
      <c r="E68" s="273"/>
      <c r="F68" s="245" t="str">
        <f aca="true" t="shared" si="0" ref="F68:F95">IF((D68*E68)=0," ",(D68*E68))</f>
        <v> </v>
      </c>
      <c r="G68" s="253"/>
      <c r="H68" s="254"/>
    </row>
    <row r="69" spans="1:8" s="251" customFormat="1" ht="36">
      <c r="A69" s="241">
        <v>1</v>
      </c>
      <c r="B69" s="287" t="s">
        <v>125</v>
      </c>
      <c r="C69" s="19" t="s">
        <v>23</v>
      </c>
      <c r="D69" s="20">
        <v>1</v>
      </c>
      <c r="E69" s="5"/>
      <c r="F69" s="204" t="str">
        <f t="shared" si="0"/>
        <v> </v>
      </c>
      <c r="G69" s="249"/>
      <c r="H69" s="250"/>
    </row>
    <row r="70" spans="1:8" s="251" customFormat="1" ht="12">
      <c r="A70" s="241"/>
      <c r="B70" s="286"/>
      <c r="C70" s="19"/>
      <c r="D70" s="20"/>
      <c r="E70" s="5"/>
      <c r="F70" s="204" t="str">
        <f t="shared" si="0"/>
        <v> </v>
      </c>
      <c r="G70" s="253"/>
      <c r="H70" s="254"/>
    </row>
    <row r="71" spans="1:8" s="251" customFormat="1" ht="67.5" customHeight="1">
      <c r="A71" s="241">
        <f>A69+1</f>
        <v>2</v>
      </c>
      <c r="B71" s="283" t="s">
        <v>126</v>
      </c>
      <c r="C71" s="19" t="s">
        <v>21</v>
      </c>
      <c r="D71" s="20">
        <v>132</v>
      </c>
      <c r="E71" s="5"/>
      <c r="F71" s="204" t="str">
        <f t="shared" si="0"/>
        <v> </v>
      </c>
      <c r="G71" s="249"/>
      <c r="H71" s="250"/>
    </row>
    <row r="72" spans="1:8" s="251" customFormat="1" ht="12">
      <c r="A72" s="241"/>
      <c r="B72" s="288"/>
      <c r="C72" s="19"/>
      <c r="D72" s="20"/>
      <c r="E72" s="5"/>
      <c r="F72" s="204" t="str">
        <f t="shared" si="0"/>
        <v> </v>
      </c>
      <c r="G72" s="249"/>
      <c r="H72" s="250"/>
    </row>
    <row r="73" spans="1:8" s="251" customFormat="1" ht="108">
      <c r="A73" s="241">
        <f>A71+1</f>
        <v>3</v>
      </c>
      <c r="B73" s="283" t="s">
        <v>127</v>
      </c>
      <c r="C73" s="19" t="s">
        <v>82</v>
      </c>
      <c r="D73" s="20">
        <v>42</v>
      </c>
      <c r="E73" s="5"/>
      <c r="F73" s="204" t="str">
        <f t="shared" si="0"/>
        <v> </v>
      </c>
      <c r="G73" s="249"/>
      <c r="H73" s="250"/>
    </row>
    <row r="74" spans="1:8" s="251" customFormat="1" ht="12">
      <c r="A74" s="241"/>
      <c r="B74" s="283"/>
      <c r="C74" s="19"/>
      <c r="D74" s="20"/>
      <c r="E74" s="5"/>
      <c r="F74" s="204" t="str">
        <f t="shared" si="0"/>
        <v> </v>
      </c>
      <c r="G74" s="249"/>
      <c r="H74" s="250"/>
    </row>
    <row r="75" spans="1:8" s="251" customFormat="1" ht="24">
      <c r="A75" s="241">
        <f>A73+1</f>
        <v>4</v>
      </c>
      <c r="B75" s="283" t="s">
        <v>128</v>
      </c>
      <c r="C75" s="19"/>
      <c r="D75" s="20"/>
      <c r="E75" s="5"/>
      <c r="F75" s="204" t="str">
        <f t="shared" si="0"/>
        <v> </v>
      </c>
      <c r="G75" s="249"/>
      <c r="H75" s="250"/>
    </row>
    <row r="76" spans="1:8" s="251" customFormat="1" ht="12">
      <c r="A76" s="241"/>
      <c r="B76" s="288" t="s">
        <v>157</v>
      </c>
      <c r="C76" s="19" t="s">
        <v>21</v>
      </c>
      <c r="D76" s="20">
        <v>167</v>
      </c>
      <c r="E76" s="5"/>
      <c r="F76" s="204" t="str">
        <f t="shared" si="0"/>
        <v> </v>
      </c>
      <c r="G76" s="249"/>
      <c r="H76" s="250"/>
    </row>
    <row r="77" spans="1:8" s="251" customFormat="1" ht="12">
      <c r="A77" s="241"/>
      <c r="B77" s="288" t="s">
        <v>129</v>
      </c>
      <c r="C77" s="19" t="s">
        <v>21</v>
      </c>
      <c r="D77" s="20">
        <v>24</v>
      </c>
      <c r="E77" s="5"/>
      <c r="F77" s="204" t="str">
        <f>IF((D77*E77)=0," ",(D77*E77))</f>
        <v> </v>
      </c>
      <c r="G77" s="249"/>
      <c r="H77" s="250"/>
    </row>
    <row r="78" spans="1:8" s="248" customFormat="1" ht="12">
      <c r="A78" s="241"/>
      <c r="B78" s="288"/>
      <c r="C78" s="19"/>
      <c r="D78" s="20"/>
      <c r="E78" s="5"/>
      <c r="F78" s="204" t="str">
        <f t="shared" si="0"/>
        <v> </v>
      </c>
      <c r="G78" s="246"/>
      <c r="H78" s="247"/>
    </row>
    <row r="79" spans="1:8" s="248" customFormat="1" ht="96">
      <c r="A79" s="241">
        <f>A75+1</f>
        <v>5</v>
      </c>
      <c r="B79" s="283" t="s">
        <v>176</v>
      </c>
      <c r="C79" s="19" t="s">
        <v>23</v>
      </c>
      <c r="D79" s="20">
        <v>1</v>
      </c>
      <c r="E79" s="5"/>
      <c r="F79" s="204" t="str">
        <f t="shared" si="0"/>
        <v> </v>
      </c>
      <c r="G79" s="246"/>
      <c r="H79" s="247"/>
    </row>
    <row r="80" spans="1:8" s="248" customFormat="1" ht="12">
      <c r="A80" s="241"/>
      <c r="B80" s="283"/>
      <c r="C80" s="19"/>
      <c r="D80" s="20"/>
      <c r="E80" s="5"/>
      <c r="F80" s="204"/>
      <c r="G80" s="246"/>
      <c r="H80" s="247"/>
    </row>
    <row r="81" spans="1:8" s="248" customFormat="1" ht="96">
      <c r="A81" s="241">
        <f>A79+1</f>
        <v>6</v>
      </c>
      <c r="B81" s="283" t="s">
        <v>153</v>
      </c>
      <c r="C81" s="19" t="s">
        <v>23</v>
      </c>
      <c r="D81" s="20">
        <v>1</v>
      </c>
      <c r="E81" s="5"/>
      <c r="F81" s="204" t="str">
        <f>IF((D81*E81)=0," ",(D81*E81))</f>
        <v> </v>
      </c>
      <c r="G81" s="246"/>
      <c r="H81" s="247"/>
    </row>
    <row r="82" spans="1:8" s="248" customFormat="1" ht="12">
      <c r="A82" s="241"/>
      <c r="B82" s="283"/>
      <c r="C82" s="19"/>
      <c r="D82" s="20"/>
      <c r="E82" s="5"/>
      <c r="F82" s="204"/>
      <c r="G82" s="246"/>
      <c r="H82" s="247"/>
    </row>
    <row r="83" spans="1:13" s="74" customFormat="1" ht="90.75" customHeight="1">
      <c r="A83" s="1">
        <f>A81+1</f>
        <v>7</v>
      </c>
      <c r="B83" s="317" t="s">
        <v>154</v>
      </c>
      <c r="C83" s="19" t="s">
        <v>19</v>
      </c>
      <c r="D83" s="20">
        <v>2</v>
      </c>
      <c r="E83" s="5"/>
      <c r="F83" s="204" t="str">
        <f>IF((D83*E83)=0," ",(D83*E83))</f>
        <v> </v>
      </c>
      <c r="H83" s="7"/>
      <c r="I83" s="3"/>
      <c r="J83" s="4"/>
      <c r="K83" s="37"/>
      <c r="L83" s="5"/>
      <c r="M83" s="204"/>
    </row>
    <row r="84" spans="1:8" s="248" customFormat="1" ht="12">
      <c r="A84" s="241"/>
      <c r="B84" s="283"/>
      <c r="C84" s="19"/>
      <c r="D84" s="20"/>
      <c r="E84" s="5"/>
      <c r="F84" s="204" t="str">
        <f t="shared" si="0"/>
        <v> </v>
      </c>
      <c r="G84" s="246"/>
      <c r="H84" s="247"/>
    </row>
    <row r="85" spans="1:8" s="248" customFormat="1" ht="36">
      <c r="A85" s="241">
        <f>A81+1</f>
        <v>7</v>
      </c>
      <c r="B85" s="283" t="s">
        <v>130</v>
      </c>
      <c r="C85" s="19" t="s">
        <v>131</v>
      </c>
      <c r="D85" s="20">
        <v>135</v>
      </c>
      <c r="E85" s="5"/>
      <c r="F85" s="204" t="str">
        <f>IF((D85*E85)=0," ",(D85*E85))</f>
        <v> </v>
      </c>
      <c r="G85" s="246"/>
      <c r="H85" s="247"/>
    </row>
    <row r="86" spans="1:8" s="248" customFormat="1" ht="12">
      <c r="A86" s="241"/>
      <c r="B86" s="289"/>
      <c r="C86" s="19"/>
      <c r="D86" s="20"/>
      <c r="E86" s="5"/>
      <c r="F86" s="204" t="str">
        <f t="shared" si="0"/>
        <v> </v>
      </c>
      <c r="G86" s="246"/>
      <c r="H86" s="247"/>
    </row>
    <row r="87" spans="1:8" s="248" customFormat="1" ht="36">
      <c r="A87" s="241">
        <f>1+A85</f>
        <v>8</v>
      </c>
      <c r="B87" s="283" t="s">
        <v>132</v>
      </c>
      <c r="C87" s="19" t="s">
        <v>82</v>
      </c>
      <c r="D87" s="20">
        <v>34</v>
      </c>
      <c r="E87" s="5"/>
      <c r="F87" s="204" t="str">
        <f t="shared" si="0"/>
        <v> </v>
      </c>
      <c r="G87" s="246"/>
      <c r="H87" s="247"/>
    </row>
    <row r="88" spans="1:8" s="248" customFormat="1" ht="12">
      <c r="A88" s="241"/>
      <c r="B88" s="290"/>
      <c r="C88" s="19"/>
      <c r="D88" s="20"/>
      <c r="E88" s="5"/>
      <c r="F88" s="204" t="str">
        <f t="shared" si="0"/>
        <v> </v>
      </c>
      <c r="G88" s="246"/>
      <c r="H88" s="247"/>
    </row>
    <row r="89" spans="1:8" s="248" customFormat="1" ht="36">
      <c r="A89" s="241">
        <f>1+A87</f>
        <v>9</v>
      </c>
      <c r="B89" s="283" t="s">
        <v>137</v>
      </c>
      <c r="C89" s="19" t="s">
        <v>82</v>
      </c>
      <c r="D89" s="20">
        <v>8</v>
      </c>
      <c r="E89" s="5"/>
      <c r="F89" s="204" t="str">
        <f t="shared" si="0"/>
        <v> </v>
      </c>
      <c r="G89" s="246"/>
      <c r="H89" s="247"/>
    </row>
    <row r="90" spans="1:8" s="248" customFormat="1" ht="12">
      <c r="A90" s="241"/>
      <c r="B90" s="290"/>
      <c r="C90" s="19"/>
      <c r="D90" s="20"/>
      <c r="E90" s="5"/>
      <c r="F90" s="204" t="str">
        <f t="shared" si="0"/>
        <v> </v>
      </c>
      <c r="G90" s="246"/>
      <c r="H90" s="247"/>
    </row>
    <row r="91" spans="1:8" s="248" customFormat="1" ht="48">
      <c r="A91" s="241">
        <f>1+A89</f>
        <v>10</v>
      </c>
      <c r="B91" s="283" t="s">
        <v>133</v>
      </c>
      <c r="C91" s="19" t="s">
        <v>82</v>
      </c>
      <c r="D91" s="20">
        <v>8</v>
      </c>
      <c r="E91" s="5"/>
      <c r="F91" s="204" t="str">
        <f t="shared" si="0"/>
        <v> </v>
      </c>
      <c r="G91" s="246"/>
      <c r="H91" s="247"/>
    </row>
    <row r="92" spans="1:8" s="248" customFormat="1" ht="12">
      <c r="A92" s="241"/>
      <c r="B92" s="290"/>
      <c r="C92" s="19"/>
      <c r="D92" s="20"/>
      <c r="E92" s="5"/>
      <c r="F92" s="204" t="str">
        <f>IF((D92*E92)=0," ",(D92*E92))</f>
        <v> </v>
      </c>
      <c r="G92" s="246"/>
      <c r="H92" s="247"/>
    </row>
    <row r="93" spans="1:8" s="248" customFormat="1" ht="84">
      <c r="A93" s="241">
        <f>1+A91</f>
        <v>11</v>
      </c>
      <c r="B93" s="283" t="s">
        <v>158</v>
      </c>
      <c r="C93" s="19" t="s">
        <v>23</v>
      </c>
      <c r="D93" s="20">
        <v>1</v>
      </c>
      <c r="E93" s="5"/>
      <c r="F93" s="204" t="str">
        <f>IF((D93*E93)=0," ",(D93*E93))</f>
        <v> </v>
      </c>
      <c r="G93" s="246"/>
      <c r="H93" s="247"/>
    </row>
    <row r="94" spans="1:8" s="248" customFormat="1" ht="12">
      <c r="A94" s="241">
        <f>1+A93</f>
        <v>12</v>
      </c>
      <c r="B94" s="284" t="s">
        <v>134</v>
      </c>
      <c r="C94" s="274" t="s">
        <v>124</v>
      </c>
      <c r="D94" s="276">
        <v>1</v>
      </c>
      <c r="E94" s="275"/>
      <c r="F94" s="245">
        <f>SUM(F68:F91)*5%</f>
        <v>0</v>
      </c>
      <c r="G94" s="246"/>
      <c r="H94" s="247"/>
    </row>
    <row r="95" spans="1:8" s="248" customFormat="1" ht="12" thickBot="1">
      <c r="A95" s="241"/>
      <c r="B95" s="277"/>
      <c r="C95" s="271"/>
      <c r="D95" s="272"/>
      <c r="E95" s="275"/>
      <c r="F95" s="245" t="str">
        <f t="shared" si="0"/>
        <v> </v>
      </c>
      <c r="G95" s="246"/>
      <c r="H95" s="247"/>
    </row>
    <row r="96" spans="1:8" s="248" customFormat="1" ht="30" customHeight="1" thickBot="1" thickTop="1">
      <c r="A96" s="278"/>
      <c r="B96" s="255" t="str">
        <f>B67</f>
        <v>2. GRADB. DELA - električne inštalacije</v>
      </c>
      <c r="C96" s="256"/>
      <c r="D96" s="257"/>
      <c r="E96" s="258"/>
      <c r="F96" s="259">
        <f>SUM(F68:F94)</f>
        <v>0</v>
      </c>
      <c r="G96" s="246"/>
      <c r="H96" s="247"/>
    </row>
    <row r="97" spans="1:7" s="270" customFormat="1" ht="14.25" thickTop="1">
      <c r="A97" s="279"/>
      <c r="B97" s="280"/>
      <c r="C97" s="281"/>
      <c r="D97" s="267"/>
      <c r="E97" s="268"/>
      <c r="F97" s="264"/>
      <c r="G97" s="282"/>
    </row>
    <row r="98" spans="1:6" s="74" customFormat="1" ht="64.5" customHeight="1">
      <c r="A98" s="36" t="s">
        <v>7</v>
      </c>
      <c r="B98" s="2" t="s">
        <v>120</v>
      </c>
      <c r="C98" s="3" t="s">
        <v>14</v>
      </c>
      <c r="D98" s="4" t="s">
        <v>7</v>
      </c>
      <c r="E98" s="37"/>
      <c r="F98" s="5"/>
    </row>
    <row r="99" spans="1:8" s="68" customFormat="1" ht="15" thickBot="1">
      <c r="A99" s="1"/>
      <c r="B99" s="21"/>
      <c r="C99" s="39"/>
      <c r="D99" s="39"/>
      <c r="E99" s="40"/>
      <c r="F99" s="41"/>
      <c r="H99" s="70"/>
    </row>
    <row r="100" spans="1:8" s="189" customFormat="1" ht="52.5" customHeight="1" thickBot="1" thickTop="1">
      <c r="A100" s="1"/>
      <c r="B100" s="353" t="str">
        <f>B25</f>
        <v>1. ZUNANJA UREDITEV, NN in TK PRIKLJUČEK. ZUNANJA RAZSVETLJAVA</v>
      </c>
      <c r="C100" s="297"/>
      <c r="D100" s="298"/>
      <c r="E100" s="299"/>
      <c r="F100" s="300">
        <f>F64</f>
        <v>0</v>
      </c>
      <c r="H100" s="188"/>
    </row>
    <row r="101" spans="1:8" s="68" customFormat="1" ht="30.75" customHeight="1" thickBot="1">
      <c r="A101" s="1"/>
      <c r="B101" s="301" t="str">
        <f>B67</f>
        <v>2. GRADB. DELA - električne inštalacije</v>
      </c>
      <c r="C101" s="302"/>
      <c r="D101" s="303"/>
      <c r="E101" s="304"/>
      <c r="F101" s="305">
        <f>F96</f>
        <v>0</v>
      </c>
      <c r="H101" s="70"/>
    </row>
    <row r="102" spans="1:8" s="189" customFormat="1" ht="21" customHeight="1" thickBot="1" thickTop="1">
      <c r="A102" s="1"/>
      <c r="B102" s="306" t="s">
        <v>29</v>
      </c>
      <c r="C102" s="307"/>
      <c r="D102" s="308"/>
      <c r="E102" s="309"/>
      <c r="F102" s="310">
        <f>SUM(F100:F101)</f>
        <v>0</v>
      </c>
      <c r="H102" s="188"/>
    </row>
    <row r="103" spans="1:8" s="68" customFormat="1" ht="15" thickBot="1" thickTop="1">
      <c r="A103" s="1"/>
      <c r="B103" s="75" t="s">
        <v>79</v>
      </c>
      <c r="C103" s="76"/>
      <c r="D103" s="77"/>
      <c r="E103" s="78"/>
      <c r="F103" s="79">
        <f>F102*0.22</f>
        <v>0</v>
      </c>
      <c r="H103" s="70"/>
    </row>
    <row r="104" spans="1:8" s="68" customFormat="1" ht="15" thickBot="1">
      <c r="A104" s="1"/>
      <c r="B104" s="80" t="s">
        <v>30</v>
      </c>
      <c r="C104" s="81" t="s">
        <v>14</v>
      </c>
      <c r="D104" s="82" t="s">
        <v>7</v>
      </c>
      <c r="E104" s="83"/>
      <c r="F104" s="84">
        <f>SUM(F102:F103)</f>
        <v>0</v>
      </c>
      <c r="H104" s="70"/>
    </row>
    <row r="105" spans="1:8" s="68" customFormat="1" ht="14.25" thickTop="1">
      <c r="A105" s="38"/>
      <c r="B105" s="21"/>
      <c r="C105" s="42"/>
      <c r="D105" s="42"/>
      <c r="E105" s="43"/>
      <c r="F105" s="44"/>
      <c r="H105" s="70"/>
    </row>
  </sheetData>
  <sheetProtection/>
  <mergeCells count="1">
    <mergeCell ref="B10:E10"/>
  </mergeCells>
  <printOptions/>
  <pageMargins left="0.7874015748031497" right="0.7874015748031497" top="1.1811023622047245" bottom="1.21" header="0.5118110236220472" footer="0.5905511811023623"/>
  <pageSetup horizontalDpi="600" verticalDpi="600" orientation="portrait" paperSize="9" r:id="rId3"/>
  <headerFooter alignWithMargins="0">
    <oddFooter>&amp;C&amp;"ChaletOffice,Običajno"&amp;8stran: &amp;P</oddFooter>
  </headerFooter>
  <rowBreaks count="2" manualBreakCount="2">
    <brk id="66" max="5" man="1"/>
    <brk id="97" max="5" man="1"/>
  </rowBreaks>
  <legacyDrawing r:id="rId2"/>
  <oleObjects>
    <oleObject progId="MSPhotoEd.3" shapeId="10071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Studio Razvoj</dc:creator>
  <cp:keywords/>
  <dc:description/>
  <cp:lastModifiedBy>Uporabnik</cp:lastModifiedBy>
  <cp:lastPrinted>2019-05-20T06:29:52Z</cp:lastPrinted>
  <dcterms:created xsi:type="dcterms:W3CDTF">2006-05-29T14:23:28Z</dcterms:created>
  <dcterms:modified xsi:type="dcterms:W3CDTF">2023-02-06T07:46:42Z</dcterms:modified>
  <cp:category/>
  <cp:version/>
  <cp:contentType/>
  <cp:contentStatus/>
</cp:coreProperties>
</file>